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Sheet1" sheetId="1" r:id="rId1"/>
    <sheet name="Sheet3" sheetId="3" r:id="rId2"/>
    <sheet name="Sheet2" sheetId="4" r:id="rId3"/>
  </sheets>
  <calcPr calcId="144525"/>
</workbook>
</file>

<file path=xl/sharedStrings.xml><?xml version="1.0" encoding="utf-8"?>
<sst xmlns="http://schemas.openxmlformats.org/spreadsheetml/2006/main" count="125">
  <si>
    <t>湖北省疾病预防控制中心2017年度公开招聘工作人员成绩一览表</t>
  </si>
  <si>
    <t>序号</t>
  </si>
  <si>
    <t>招聘岗位</t>
  </si>
  <si>
    <t>职位代码</t>
  </si>
  <si>
    <t>考生姓名</t>
  </si>
  <si>
    <t>准考证号码</t>
  </si>
  <si>
    <t>笔试成绩</t>
  </si>
  <si>
    <t>折算后的笔试成绩（30%）</t>
  </si>
  <si>
    <t>面试成绩</t>
  </si>
  <si>
    <t>折算后的面试成绩（70%）</t>
  </si>
  <si>
    <t>总成绩</t>
  </si>
  <si>
    <t>名次</t>
  </si>
  <si>
    <t>公共科目面试成绩</t>
  </si>
  <si>
    <t>折算后的公共科目面试成绩（40%）</t>
  </si>
  <si>
    <t>专业科目面试成绩</t>
  </si>
  <si>
    <t>折算后的专业科目面试成绩（60%）</t>
  </si>
  <si>
    <t>疾病监测信息分析</t>
  </si>
  <si>
    <t>14230041004001</t>
  </si>
  <si>
    <t>吴然</t>
  </si>
  <si>
    <t>564230067313</t>
  </si>
  <si>
    <t>杨傲</t>
  </si>
  <si>
    <t>564230067311</t>
  </si>
  <si>
    <t>钱方明</t>
  </si>
  <si>
    <t>564230067201</t>
  </si>
  <si>
    <t>熊峰</t>
  </si>
  <si>
    <t>564230067215</t>
  </si>
  <si>
    <t>樊文娟</t>
  </si>
  <si>
    <t>564230067209</t>
  </si>
  <si>
    <t>放弃</t>
  </si>
  <si>
    <t>任凤云</t>
  </si>
  <si>
    <t>564230067208</t>
  </si>
  <si>
    <t>万宇南</t>
  </si>
  <si>
    <t>564230067223</t>
  </si>
  <si>
    <t>叶中辉</t>
  </si>
  <si>
    <t>564230067315</t>
  </si>
  <si>
    <t>数据运维</t>
  </si>
  <si>
    <t>14230041004002</t>
  </si>
  <si>
    <t>李珍珍</t>
  </si>
  <si>
    <t>314230055325</t>
  </si>
  <si>
    <t>崔漫丽</t>
  </si>
  <si>
    <t>314230052209</t>
  </si>
  <si>
    <t>陈晓琳</t>
  </si>
  <si>
    <t>314230050811</t>
  </si>
  <si>
    <t>新食品原料安全性评估研究</t>
  </si>
  <si>
    <t>14230041004003</t>
  </si>
  <si>
    <t>邬源泉</t>
  </si>
  <si>
    <t>314230054515</t>
  </si>
  <si>
    <t>段镝</t>
  </si>
  <si>
    <t>314230057019</t>
  </si>
  <si>
    <t>胡一凡</t>
  </si>
  <si>
    <t>314230056815</t>
  </si>
  <si>
    <t>疫苗临床评价</t>
  </si>
  <si>
    <t>14230041004004</t>
  </si>
  <si>
    <t>刘岩</t>
  </si>
  <si>
    <t>564230067207</t>
  </si>
  <si>
    <t>孙丰</t>
  </si>
  <si>
    <t>564230067225</t>
  </si>
  <si>
    <t>奚用勇</t>
  </si>
  <si>
    <t>564230067322</t>
  </si>
  <si>
    <t>吴丽群</t>
  </si>
  <si>
    <t>564230067325</t>
  </si>
  <si>
    <t>李慧茹</t>
  </si>
  <si>
    <t>564230067228</t>
  </si>
  <si>
    <t>冯婧怡</t>
  </si>
  <si>
    <t>564230067316</t>
  </si>
  <si>
    <t>周艳君</t>
  </si>
  <si>
    <t>564230067227</t>
  </si>
  <si>
    <t>蒙彦春</t>
  </si>
  <si>
    <t>564230067221</t>
  </si>
  <si>
    <t>放射医师</t>
  </si>
  <si>
    <t>14230041004005</t>
  </si>
  <si>
    <t>郭秋婷</t>
  </si>
  <si>
    <t>554230066926</t>
  </si>
  <si>
    <t>张煜</t>
  </si>
  <si>
    <t>554230067102</t>
  </si>
  <si>
    <t>高诗尧</t>
  </si>
  <si>
    <t>554230066914</t>
  </si>
  <si>
    <t>疫苗可预防性疾病实验室检测</t>
  </si>
  <si>
    <t>14230041004009</t>
  </si>
  <si>
    <t>张雅婷</t>
  </si>
  <si>
    <t>314230050223</t>
  </si>
  <si>
    <t>张钰</t>
  </si>
  <si>
    <t>314230142309</t>
  </si>
  <si>
    <t>张柳娣</t>
  </si>
  <si>
    <t>314230142206</t>
  </si>
  <si>
    <t>王卫</t>
  </si>
  <si>
    <t>314230055823</t>
  </si>
  <si>
    <t>覃程陈</t>
  </si>
  <si>
    <t>314230052026</t>
  </si>
  <si>
    <t>尚真真</t>
  </si>
  <si>
    <t>314230054323</t>
  </si>
  <si>
    <t>白洁</t>
  </si>
  <si>
    <t>314230054226</t>
  </si>
  <si>
    <t>蔡静</t>
  </si>
  <si>
    <t>314230061226</t>
  </si>
  <si>
    <t>病原微生物检测</t>
  </si>
  <si>
    <t>14230041004010</t>
  </si>
  <si>
    <t>李俊</t>
  </si>
  <si>
    <t>314230142018</t>
  </si>
  <si>
    <t>皮杜娟</t>
  </si>
  <si>
    <t>314230061601</t>
  </si>
  <si>
    <t>陈琼</t>
  </si>
  <si>
    <t>314230141807</t>
  </si>
  <si>
    <t>建筑工程管理</t>
  </si>
  <si>
    <t>14230041004011</t>
  </si>
  <si>
    <t>施小婷</t>
  </si>
  <si>
    <t>314230060707</t>
  </si>
  <si>
    <t>周成</t>
  </si>
  <si>
    <t>314230140404</t>
  </si>
  <si>
    <t>张诗卉</t>
  </si>
  <si>
    <t>314230051222</t>
  </si>
  <si>
    <t>健康促进岗</t>
  </si>
  <si>
    <t>14230041004006</t>
  </si>
  <si>
    <t>黄希骥</t>
  </si>
  <si>
    <t>免笔试</t>
  </si>
  <si>
    <t>病毒检测</t>
  </si>
  <si>
    <t>14230041004007</t>
  </si>
  <si>
    <t>周康平</t>
  </si>
  <si>
    <t>成传刚</t>
  </si>
  <si>
    <t>苏岚</t>
  </si>
  <si>
    <t>14230041004008</t>
  </si>
  <si>
    <t>梅芳华</t>
  </si>
  <si>
    <t>龚睿</t>
  </si>
  <si>
    <t>岗位序号</t>
  </si>
  <si>
    <t>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</si>
</sst>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黑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17" borderId="14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0" borderId="0"/>
    <xf numFmtId="0" fontId="9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0"/>
    <xf numFmtId="0" fontId="13" fillId="0" borderId="0">
      <alignment vertical="center"/>
    </xf>
    <xf numFmtId="0" fontId="13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51" applyNumberFormat="1" applyFont="1" applyFill="1" applyBorder="1" applyAlignment="1">
      <alignment horizontal="center" vertical="center" wrapText="1"/>
    </xf>
    <xf numFmtId="0" fontId="4" fillId="3" borderId="2" xfId="51" applyNumberFormat="1" applyFont="1" applyFill="1" applyBorder="1" applyAlignment="1">
      <alignment horizontal="center" vertical="center" wrapText="1"/>
    </xf>
    <xf numFmtId="0" fontId="4" fillId="4" borderId="2" xfId="51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2" xfId="51" applyNumberFormat="1" applyFont="1" applyFill="1" applyBorder="1" applyAlignment="1">
      <alignment horizontal="center" vertical="center" wrapText="1"/>
    </xf>
    <xf numFmtId="49" fontId="4" fillId="2" borderId="2" xfId="52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44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4" fillId="3" borderId="2" xfId="51" applyNumberFormat="1" applyFont="1" applyFill="1" applyBorder="1" applyAlignment="1">
      <alignment horizontal="center" vertical="center" wrapText="1"/>
    </xf>
    <xf numFmtId="49" fontId="4" fillId="3" borderId="2" xfId="52" applyNumberFormat="1" applyFont="1" applyFill="1" applyBorder="1" applyAlignment="1">
      <alignment horizontal="center" vertical="center" wrapText="1"/>
    </xf>
    <xf numFmtId="49" fontId="6" fillId="3" borderId="2" xfId="44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/>
    </xf>
    <xf numFmtId="49" fontId="4" fillId="4" borderId="2" xfId="51" applyNumberFormat="1" applyFont="1" applyFill="1" applyBorder="1" applyAlignment="1">
      <alignment horizontal="center" vertical="center" wrapText="1"/>
    </xf>
    <xf numFmtId="49" fontId="4" fillId="4" borderId="2" xfId="52" applyNumberFormat="1" applyFont="1" applyFill="1" applyBorder="1" applyAlignment="1">
      <alignment horizontal="center" vertical="center" wrapText="1"/>
    </xf>
    <xf numFmtId="49" fontId="6" fillId="4" borderId="2" xfId="44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>
      <alignment vertical="center"/>
    </xf>
    <xf numFmtId="176" fontId="1" fillId="4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51" applyNumberFormat="1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44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abSelected="1" workbookViewId="0">
      <pane ySplit="3" topLeftCell="A4" activePane="bottomLeft" state="frozen"/>
      <selection/>
      <selection pane="bottomLeft" activeCell="W12" sqref="W12"/>
    </sheetView>
  </sheetViews>
  <sheetFormatPr defaultColWidth="9" defaultRowHeight="13.5"/>
  <cols>
    <col min="1" max="1" width="4.375" style="10" customWidth="1"/>
    <col min="2" max="2" width="10.125" style="1" customWidth="1"/>
    <col min="3" max="3" width="15.75" style="1" customWidth="1"/>
    <col min="4" max="4" width="9" style="1"/>
    <col min="5" max="5" width="14.125" style="1" customWidth="1"/>
    <col min="6" max="6" width="9.25" style="11" customWidth="1"/>
    <col min="7" max="7" width="9.375" style="1" customWidth="1"/>
    <col min="8" max="8" width="8.75" style="11" customWidth="1"/>
    <col min="9" max="9" width="8.25" style="1" customWidth="1"/>
    <col min="10" max="10" width="8.5" style="11" customWidth="1"/>
    <col min="11" max="11" width="9" style="11" customWidth="1"/>
    <col min="12" max="12" width="7.375" style="11" customWidth="1"/>
    <col min="13" max="13" width="9" style="1" customWidth="1"/>
    <col min="14" max="14" width="9" style="11" customWidth="1"/>
    <col min="15" max="15" width="6.375" style="1" customWidth="1"/>
    <col min="16" max="16" width="0.25" style="1" hidden="1" customWidth="1"/>
    <col min="17" max="17" width="9" style="1" hidden="1" customWidth="1"/>
    <col min="18" max="18" width="4.75" style="1" customWidth="1"/>
    <col min="19" max="19" width="4.375" style="1" customWidth="1"/>
    <col min="20" max="20" width="1.5" style="1" customWidth="1"/>
    <col min="21" max="16384" width="9" style="1"/>
  </cols>
  <sheetData>
    <row r="1" ht="29.25" customHeight="1" spans="2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6" customHeight="1" spans="1:15">
      <c r="A2" s="3" t="s">
        <v>1</v>
      </c>
      <c r="B2" s="3" t="s">
        <v>2</v>
      </c>
      <c r="C2" s="37" t="s">
        <v>3</v>
      </c>
      <c r="D2" s="3" t="s">
        <v>4</v>
      </c>
      <c r="E2" s="3" t="s">
        <v>5</v>
      </c>
      <c r="F2" s="13" t="s">
        <v>6</v>
      </c>
      <c r="G2" s="3" t="s">
        <v>7</v>
      </c>
      <c r="H2" s="14" t="s">
        <v>8</v>
      </c>
      <c r="I2" s="15"/>
      <c r="J2" s="15"/>
      <c r="K2" s="15"/>
      <c r="L2" s="15"/>
      <c r="M2" s="3" t="s">
        <v>9</v>
      </c>
      <c r="N2" s="18" t="s">
        <v>10</v>
      </c>
      <c r="O2" s="3" t="s">
        <v>11</v>
      </c>
    </row>
    <row r="3" ht="60" customHeight="1" spans="1:15">
      <c r="A3" s="3"/>
      <c r="B3" s="3"/>
      <c r="C3" s="38"/>
      <c r="D3" s="3"/>
      <c r="E3" s="3"/>
      <c r="F3" s="17"/>
      <c r="G3" s="3"/>
      <c r="H3" s="18" t="s">
        <v>12</v>
      </c>
      <c r="I3" s="3" t="s">
        <v>13</v>
      </c>
      <c r="J3" s="18" t="s">
        <v>14</v>
      </c>
      <c r="K3" s="18" t="s">
        <v>15</v>
      </c>
      <c r="L3" s="46" t="s">
        <v>8</v>
      </c>
      <c r="M3" s="3"/>
      <c r="N3" s="18"/>
      <c r="O3" s="3"/>
    </row>
    <row r="4" s="36" customFormat="1" ht="27.95" customHeight="1" spans="1:15">
      <c r="A4" s="39">
        <v>1</v>
      </c>
      <c r="B4" s="40" t="s">
        <v>16</v>
      </c>
      <c r="C4" s="41" t="s">
        <v>17</v>
      </c>
      <c r="D4" s="41" t="s">
        <v>18</v>
      </c>
      <c r="E4" s="41" t="s">
        <v>19</v>
      </c>
      <c r="F4" s="41">
        <v>57.9333</v>
      </c>
      <c r="G4" s="42">
        <f t="shared" ref="G4:G42" si="0">ROUND(0.3*F4,2)</f>
        <v>17.38</v>
      </c>
      <c r="H4" s="43">
        <v>86.8</v>
      </c>
      <c r="I4" s="42">
        <f>ROUND(0.4*H4,2)</f>
        <v>34.72</v>
      </c>
      <c r="J4" s="44">
        <v>83.8</v>
      </c>
      <c r="K4" s="44">
        <f>ROUND(J4*0.6,2)</f>
        <v>50.28</v>
      </c>
      <c r="L4" s="44">
        <f>I4+K4</f>
        <v>85</v>
      </c>
      <c r="M4" s="42">
        <f>ROUND(L4*0.7,2)</f>
        <v>59.5</v>
      </c>
      <c r="N4" s="44">
        <f t="shared" ref="N4:N42" si="1">G4+L4*0.7</f>
        <v>76.88</v>
      </c>
      <c r="O4" s="42">
        <v>1</v>
      </c>
    </row>
    <row r="5" s="36" customFormat="1" ht="27.95" customHeight="1" spans="1:15">
      <c r="A5" s="39">
        <v>2</v>
      </c>
      <c r="B5" s="40" t="s">
        <v>16</v>
      </c>
      <c r="C5" s="41" t="s">
        <v>17</v>
      </c>
      <c r="D5" s="41" t="s">
        <v>20</v>
      </c>
      <c r="E5" s="41" t="s">
        <v>21</v>
      </c>
      <c r="F5" s="41">
        <v>56.6</v>
      </c>
      <c r="G5" s="42">
        <f t="shared" si="0"/>
        <v>16.98</v>
      </c>
      <c r="H5" s="43">
        <v>89.8</v>
      </c>
      <c r="I5" s="42">
        <f>ROUND(0.4*H5,2)</f>
        <v>35.92</v>
      </c>
      <c r="J5" s="44">
        <v>75.4</v>
      </c>
      <c r="K5" s="44">
        <f>ROUND(J5*0.6,2)</f>
        <v>45.24</v>
      </c>
      <c r="L5" s="44">
        <f>I5+K5</f>
        <v>81.16</v>
      </c>
      <c r="M5" s="42">
        <f>ROUND(L5*0.7,2)</f>
        <v>56.81</v>
      </c>
      <c r="N5" s="44">
        <f t="shared" si="1"/>
        <v>73.792</v>
      </c>
      <c r="O5" s="42">
        <v>2</v>
      </c>
    </row>
    <row r="6" s="36" customFormat="1" ht="27.95" customHeight="1" spans="1:15">
      <c r="A6" s="39">
        <v>3</v>
      </c>
      <c r="B6" s="40" t="s">
        <v>16</v>
      </c>
      <c r="C6" s="41" t="s">
        <v>17</v>
      </c>
      <c r="D6" s="41" t="s">
        <v>22</v>
      </c>
      <c r="E6" s="41" t="s">
        <v>23</v>
      </c>
      <c r="F6" s="41">
        <v>59.9667</v>
      </c>
      <c r="G6" s="42">
        <f t="shared" si="0"/>
        <v>17.99</v>
      </c>
      <c r="H6" s="43">
        <v>87</v>
      </c>
      <c r="I6" s="42">
        <f t="shared" ref="I5:I48" si="2">ROUND(0.4*H6,2)</f>
        <v>34.8</v>
      </c>
      <c r="J6" s="44">
        <v>70</v>
      </c>
      <c r="K6" s="44">
        <f t="shared" ref="K5:K48" si="3">ROUND(J6*0.6,2)</f>
        <v>42</v>
      </c>
      <c r="L6" s="44">
        <f t="shared" ref="L5:L48" si="4">I6+K6</f>
        <v>76.8</v>
      </c>
      <c r="M6" s="42">
        <f t="shared" ref="M5:M48" si="5">ROUND(L6*0.7,2)</f>
        <v>53.76</v>
      </c>
      <c r="N6" s="44">
        <f t="shared" si="1"/>
        <v>71.75</v>
      </c>
      <c r="O6" s="42">
        <v>3</v>
      </c>
    </row>
    <row r="7" s="36" customFormat="1" ht="27.95" customHeight="1" spans="1:15">
      <c r="A7" s="39">
        <v>4</v>
      </c>
      <c r="B7" s="40" t="s">
        <v>16</v>
      </c>
      <c r="C7" s="41" t="s">
        <v>17</v>
      </c>
      <c r="D7" s="41" t="s">
        <v>24</v>
      </c>
      <c r="E7" s="41" t="s">
        <v>25</v>
      </c>
      <c r="F7" s="41">
        <v>56.6667</v>
      </c>
      <c r="G7" s="42">
        <f t="shared" si="0"/>
        <v>17</v>
      </c>
      <c r="H7" s="43">
        <v>84.2</v>
      </c>
      <c r="I7" s="42">
        <f t="shared" si="2"/>
        <v>33.68</v>
      </c>
      <c r="J7" s="44">
        <v>69.2</v>
      </c>
      <c r="K7" s="44">
        <f t="shared" si="3"/>
        <v>41.52</v>
      </c>
      <c r="L7" s="44">
        <f t="shared" si="4"/>
        <v>75.2</v>
      </c>
      <c r="M7" s="42">
        <f t="shared" si="5"/>
        <v>52.64</v>
      </c>
      <c r="N7" s="44">
        <f t="shared" si="1"/>
        <v>69.64</v>
      </c>
      <c r="O7" s="42">
        <v>4</v>
      </c>
    </row>
    <row r="8" s="36" customFormat="1" ht="27.95" customHeight="1" spans="1:15">
      <c r="A8" s="39">
        <v>5</v>
      </c>
      <c r="B8" s="40" t="s">
        <v>16</v>
      </c>
      <c r="C8" s="41" t="s">
        <v>17</v>
      </c>
      <c r="D8" s="41" t="s">
        <v>26</v>
      </c>
      <c r="E8" s="41" t="s">
        <v>27</v>
      </c>
      <c r="F8" s="41">
        <v>64.3</v>
      </c>
      <c r="G8" s="42">
        <f t="shared" si="0"/>
        <v>19.29</v>
      </c>
      <c r="H8" s="44"/>
      <c r="I8" s="42">
        <f t="shared" si="2"/>
        <v>0</v>
      </c>
      <c r="J8" s="44"/>
      <c r="K8" s="44">
        <f t="shared" si="3"/>
        <v>0</v>
      </c>
      <c r="L8" s="44">
        <f t="shared" si="4"/>
        <v>0</v>
      </c>
      <c r="M8" s="42">
        <f t="shared" si="5"/>
        <v>0</v>
      </c>
      <c r="N8" s="44">
        <f t="shared" si="1"/>
        <v>19.29</v>
      </c>
      <c r="O8" s="42" t="s">
        <v>28</v>
      </c>
    </row>
    <row r="9" s="36" customFormat="1" ht="27.95" customHeight="1" spans="1:15">
      <c r="A9" s="39">
        <v>6</v>
      </c>
      <c r="B9" s="40" t="s">
        <v>16</v>
      </c>
      <c r="C9" s="41" t="s">
        <v>17</v>
      </c>
      <c r="D9" s="41" t="s">
        <v>29</v>
      </c>
      <c r="E9" s="41" t="s">
        <v>30</v>
      </c>
      <c r="F9" s="41">
        <v>64.0667</v>
      </c>
      <c r="G9" s="42">
        <f t="shared" si="0"/>
        <v>19.22</v>
      </c>
      <c r="H9" s="44"/>
      <c r="I9" s="42">
        <f t="shared" si="2"/>
        <v>0</v>
      </c>
      <c r="J9" s="44"/>
      <c r="K9" s="44">
        <f t="shared" si="3"/>
        <v>0</v>
      </c>
      <c r="L9" s="44">
        <f t="shared" si="4"/>
        <v>0</v>
      </c>
      <c r="M9" s="42">
        <f t="shared" si="5"/>
        <v>0</v>
      </c>
      <c r="N9" s="44">
        <f t="shared" si="1"/>
        <v>19.22</v>
      </c>
      <c r="O9" s="42" t="s">
        <v>28</v>
      </c>
    </row>
    <row r="10" s="36" customFormat="1" ht="27.95" customHeight="1" spans="1:15">
      <c r="A10" s="39">
        <v>7</v>
      </c>
      <c r="B10" s="40" t="s">
        <v>16</v>
      </c>
      <c r="C10" s="41" t="s">
        <v>17</v>
      </c>
      <c r="D10" s="41" t="s">
        <v>31</v>
      </c>
      <c r="E10" s="41" t="s">
        <v>32</v>
      </c>
      <c r="F10" s="41">
        <v>52.5667</v>
      </c>
      <c r="G10" s="42">
        <f t="shared" si="0"/>
        <v>15.77</v>
      </c>
      <c r="H10" s="44"/>
      <c r="I10" s="42">
        <f t="shared" si="2"/>
        <v>0</v>
      </c>
      <c r="J10" s="44"/>
      <c r="K10" s="44">
        <f t="shared" si="3"/>
        <v>0</v>
      </c>
      <c r="L10" s="44">
        <f t="shared" si="4"/>
        <v>0</v>
      </c>
      <c r="M10" s="42">
        <f t="shared" si="5"/>
        <v>0</v>
      </c>
      <c r="N10" s="44">
        <f t="shared" si="1"/>
        <v>15.77</v>
      </c>
      <c r="O10" s="42" t="s">
        <v>28</v>
      </c>
    </row>
    <row r="11" s="36" customFormat="1" ht="27.95" customHeight="1" spans="1:15">
      <c r="A11" s="39">
        <v>8</v>
      </c>
      <c r="B11" s="40" t="s">
        <v>16</v>
      </c>
      <c r="C11" s="41" t="s">
        <v>17</v>
      </c>
      <c r="D11" s="41" t="s">
        <v>33</v>
      </c>
      <c r="E11" s="41" t="s">
        <v>34</v>
      </c>
      <c r="F11" s="41">
        <v>50.3</v>
      </c>
      <c r="G11" s="42">
        <f t="shared" si="0"/>
        <v>15.09</v>
      </c>
      <c r="H11" s="44"/>
      <c r="I11" s="42">
        <f t="shared" si="2"/>
        <v>0</v>
      </c>
      <c r="J11" s="44"/>
      <c r="K11" s="44">
        <f t="shared" si="3"/>
        <v>0</v>
      </c>
      <c r="L11" s="44">
        <f t="shared" si="4"/>
        <v>0</v>
      </c>
      <c r="M11" s="42">
        <f t="shared" si="5"/>
        <v>0</v>
      </c>
      <c r="N11" s="44">
        <f t="shared" si="1"/>
        <v>15.09</v>
      </c>
      <c r="O11" s="42" t="s">
        <v>28</v>
      </c>
    </row>
    <row r="12" s="36" customFormat="1" ht="27.95" customHeight="1" spans="1:15">
      <c r="A12" s="39">
        <v>9</v>
      </c>
      <c r="B12" s="40" t="s">
        <v>35</v>
      </c>
      <c r="C12" s="41" t="s">
        <v>36</v>
      </c>
      <c r="D12" s="41" t="s">
        <v>37</v>
      </c>
      <c r="E12" s="41" t="s">
        <v>38</v>
      </c>
      <c r="F12" s="41">
        <v>70.2333</v>
      </c>
      <c r="G12" s="42">
        <f t="shared" si="0"/>
        <v>21.07</v>
      </c>
      <c r="H12" s="43">
        <v>75.8</v>
      </c>
      <c r="I12" s="42">
        <f t="shared" si="2"/>
        <v>30.32</v>
      </c>
      <c r="J12" s="44">
        <v>62.6</v>
      </c>
      <c r="K12" s="44">
        <f t="shared" si="3"/>
        <v>37.56</v>
      </c>
      <c r="L12" s="44">
        <f t="shared" si="4"/>
        <v>67.88</v>
      </c>
      <c r="M12" s="42">
        <f t="shared" si="5"/>
        <v>47.52</v>
      </c>
      <c r="N12" s="44">
        <f t="shared" si="1"/>
        <v>68.586</v>
      </c>
      <c r="O12" s="42">
        <v>1</v>
      </c>
    </row>
    <row r="13" s="36" customFormat="1" ht="27.95" customHeight="1" spans="1:15">
      <c r="A13" s="39">
        <v>10</v>
      </c>
      <c r="B13" s="40" t="s">
        <v>35</v>
      </c>
      <c r="C13" s="41" t="s">
        <v>36</v>
      </c>
      <c r="D13" s="41" t="s">
        <v>39</v>
      </c>
      <c r="E13" s="41" t="s">
        <v>40</v>
      </c>
      <c r="F13" s="41">
        <v>68.4333</v>
      </c>
      <c r="G13" s="42">
        <f t="shared" si="0"/>
        <v>20.53</v>
      </c>
      <c r="H13" s="43">
        <v>64.8</v>
      </c>
      <c r="I13" s="42">
        <f t="shared" si="2"/>
        <v>25.92</v>
      </c>
      <c r="J13" s="44">
        <v>9.8</v>
      </c>
      <c r="K13" s="44">
        <f t="shared" si="3"/>
        <v>5.88</v>
      </c>
      <c r="L13" s="44">
        <f t="shared" si="4"/>
        <v>31.8</v>
      </c>
      <c r="M13" s="42">
        <f t="shared" si="5"/>
        <v>22.26</v>
      </c>
      <c r="N13" s="44">
        <f t="shared" si="1"/>
        <v>42.79</v>
      </c>
      <c r="O13" s="42">
        <v>2</v>
      </c>
    </row>
    <row r="14" s="36" customFormat="1" ht="27.95" customHeight="1" spans="1:15">
      <c r="A14" s="39">
        <v>11</v>
      </c>
      <c r="B14" s="40" t="s">
        <v>35</v>
      </c>
      <c r="C14" s="41" t="s">
        <v>36</v>
      </c>
      <c r="D14" s="41" t="s">
        <v>41</v>
      </c>
      <c r="E14" s="41" t="s">
        <v>42</v>
      </c>
      <c r="F14" s="41">
        <v>67.9</v>
      </c>
      <c r="G14" s="42">
        <f t="shared" si="0"/>
        <v>20.37</v>
      </c>
      <c r="H14" s="44"/>
      <c r="I14" s="42">
        <f t="shared" si="2"/>
        <v>0</v>
      </c>
      <c r="J14" s="44"/>
      <c r="K14" s="44">
        <f t="shared" si="3"/>
        <v>0</v>
      </c>
      <c r="L14" s="44">
        <f t="shared" si="4"/>
        <v>0</v>
      </c>
      <c r="M14" s="42">
        <f t="shared" si="5"/>
        <v>0</v>
      </c>
      <c r="N14" s="44">
        <f t="shared" si="1"/>
        <v>20.37</v>
      </c>
      <c r="O14" s="42" t="s">
        <v>28</v>
      </c>
    </row>
    <row r="15" s="36" customFormat="1" ht="27.95" customHeight="1" spans="1:15">
      <c r="A15" s="39">
        <v>12</v>
      </c>
      <c r="B15" s="40" t="s">
        <v>43</v>
      </c>
      <c r="C15" s="41" t="s">
        <v>44</v>
      </c>
      <c r="D15" s="41" t="s">
        <v>45</v>
      </c>
      <c r="E15" s="41" t="s">
        <v>46</v>
      </c>
      <c r="F15" s="41">
        <v>77.3333</v>
      </c>
      <c r="G15" s="42">
        <f t="shared" si="0"/>
        <v>23.2</v>
      </c>
      <c r="H15" s="43">
        <v>73.8</v>
      </c>
      <c r="I15" s="42">
        <f t="shared" si="2"/>
        <v>29.52</v>
      </c>
      <c r="J15" s="44">
        <v>60</v>
      </c>
      <c r="K15" s="44">
        <f t="shared" si="3"/>
        <v>36</v>
      </c>
      <c r="L15" s="44">
        <f t="shared" si="4"/>
        <v>65.52</v>
      </c>
      <c r="M15" s="42">
        <f t="shared" si="5"/>
        <v>45.86</v>
      </c>
      <c r="N15" s="44">
        <f t="shared" si="1"/>
        <v>69.064</v>
      </c>
      <c r="O15" s="42">
        <v>1</v>
      </c>
    </row>
    <row r="16" s="36" customFormat="1" ht="27.95" customHeight="1" spans="1:15">
      <c r="A16" s="39">
        <v>13</v>
      </c>
      <c r="B16" s="40" t="s">
        <v>43</v>
      </c>
      <c r="C16" s="41" t="s">
        <v>44</v>
      </c>
      <c r="D16" s="41" t="s">
        <v>47</v>
      </c>
      <c r="E16" s="41" t="s">
        <v>48</v>
      </c>
      <c r="F16" s="41">
        <v>74.4667</v>
      </c>
      <c r="G16" s="42">
        <f t="shared" si="0"/>
        <v>22.34</v>
      </c>
      <c r="H16" s="43">
        <v>78.6</v>
      </c>
      <c r="I16" s="42">
        <f t="shared" si="2"/>
        <v>31.44</v>
      </c>
      <c r="J16" s="44">
        <v>53.4</v>
      </c>
      <c r="K16" s="44">
        <f t="shared" si="3"/>
        <v>32.04</v>
      </c>
      <c r="L16" s="44">
        <f t="shared" si="4"/>
        <v>63.48</v>
      </c>
      <c r="M16" s="42">
        <f t="shared" si="5"/>
        <v>44.44</v>
      </c>
      <c r="N16" s="44">
        <f t="shared" si="1"/>
        <v>66.776</v>
      </c>
      <c r="O16" s="42">
        <v>2</v>
      </c>
    </row>
    <row r="17" s="36" customFormat="1" ht="27.95" customHeight="1" spans="1:15">
      <c r="A17" s="39">
        <v>14</v>
      </c>
      <c r="B17" s="40" t="s">
        <v>43</v>
      </c>
      <c r="C17" s="41" t="s">
        <v>44</v>
      </c>
      <c r="D17" s="41" t="s">
        <v>49</v>
      </c>
      <c r="E17" s="41" t="s">
        <v>50</v>
      </c>
      <c r="F17" s="41">
        <v>72.3333</v>
      </c>
      <c r="G17" s="42">
        <f t="shared" si="0"/>
        <v>21.7</v>
      </c>
      <c r="H17" s="43">
        <v>71.2</v>
      </c>
      <c r="I17" s="42">
        <f t="shared" si="2"/>
        <v>28.48</v>
      </c>
      <c r="J17" s="44">
        <v>44.8</v>
      </c>
      <c r="K17" s="44">
        <f t="shared" si="3"/>
        <v>26.88</v>
      </c>
      <c r="L17" s="44">
        <f t="shared" si="4"/>
        <v>55.36</v>
      </c>
      <c r="M17" s="42">
        <f t="shared" si="5"/>
        <v>38.75</v>
      </c>
      <c r="N17" s="44">
        <f t="shared" si="1"/>
        <v>60.452</v>
      </c>
      <c r="O17" s="42">
        <v>3</v>
      </c>
    </row>
    <row r="18" s="36" customFormat="1" ht="27.95" customHeight="1" spans="1:15">
      <c r="A18" s="39">
        <v>15</v>
      </c>
      <c r="B18" s="40" t="s">
        <v>51</v>
      </c>
      <c r="C18" s="41" t="s">
        <v>52</v>
      </c>
      <c r="D18" s="41" t="s">
        <v>53</v>
      </c>
      <c r="E18" s="41" t="s">
        <v>54</v>
      </c>
      <c r="F18" s="41">
        <v>67.1333</v>
      </c>
      <c r="G18" s="42">
        <f t="shared" si="0"/>
        <v>20.14</v>
      </c>
      <c r="H18" s="43">
        <v>84.4</v>
      </c>
      <c r="I18" s="42">
        <f t="shared" si="2"/>
        <v>33.76</v>
      </c>
      <c r="J18" s="44">
        <v>67.6</v>
      </c>
      <c r="K18" s="44">
        <f t="shared" si="3"/>
        <v>40.56</v>
      </c>
      <c r="L18" s="44">
        <f t="shared" si="4"/>
        <v>74.32</v>
      </c>
      <c r="M18" s="42">
        <f t="shared" si="5"/>
        <v>52.02</v>
      </c>
      <c r="N18" s="44">
        <f t="shared" si="1"/>
        <v>72.164</v>
      </c>
      <c r="O18" s="42">
        <v>1</v>
      </c>
    </row>
    <row r="19" s="36" customFormat="1" ht="27.95" customHeight="1" spans="1:15">
      <c r="A19" s="39">
        <v>16</v>
      </c>
      <c r="B19" s="40" t="s">
        <v>51</v>
      </c>
      <c r="C19" s="41" t="s">
        <v>52</v>
      </c>
      <c r="D19" s="41" t="s">
        <v>55</v>
      </c>
      <c r="E19" s="41" t="s">
        <v>56</v>
      </c>
      <c r="F19" s="41">
        <v>64.0667</v>
      </c>
      <c r="G19" s="42">
        <f t="shared" si="0"/>
        <v>19.22</v>
      </c>
      <c r="H19" s="43">
        <v>82.4</v>
      </c>
      <c r="I19" s="42">
        <f t="shared" si="2"/>
        <v>32.96</v>
      </c>
      <c r="J19" s="44">
        <v>66.6</v>
      </c>
      <c r="K19" s="44">
        <f t="shared" si="3"/>
        <v>39.96</v>
      </c>
      <c r="L19" s="44">
        <f t="shared" si="4"/>
        <v>72.92</v>
      </c>
      <c r="M19" s="42">
        <f t="shared" si="5"/>
        <v>51.04</v>
      </c>
      <c r="N19" s="44">
        <f t="shared" si="1"/>
        <v>70.264</v>
      </c>
      <c r="O19" s="42">
        <v>2</v>
      </c>
    </row>
    <row r="20" s="36" customFormat="1" ht="27.95" customHeight="1" spans="1:15">
      <c r="A20" s="39">
        <v>17</v>
      </c>
      <c r="B20" s="40" t="s">
        <v>51</v>
      </c>
      <c r="C20" s="41" t="s">
        <v>52</v>
      </c>
      <c r="D20" s="41" t="s">
        <v>57</v>
      </c>
      <c r="E20" s="41" t="s">
        <v>58</v>
      </c>
      <c r="F20" s="41">
        <v>58.2666</v>
      </c>
      <c r="G20" s="42">
        <f t="shared" si="0"/>
        <v>17.48</v>
      </c>
      <c r="H20" s="43">
        <v>88.8</v>
      </c>
      <c r="I20" s="42">
        <f t="shared" si="2"/>
        <v>35.52</v>
      </c>
      <c r="J20" s="44">
        <v>65</v>
      </c>
      <c r="K20" s="44">
        <f t="shared" si="3"/>
        <v>39</v>
      </c>
      <c r="L20" s="44">
        <f t="shared" si="4"/>
        <v>74.52</v>
      </c>
      <c r="M20" s="42">
        <f t="shared" si="5"/>
        <v>52.16</v>
      </c>
      <c r="N20" s="44">
        <f t="shared" si="1"/>
        <v>69.644</v>
      </c>
      <c r="O20" s="42">
        <v>3</v>
      </c>
    </row>
    <row r="21" s="36" customFormat="1" ht="27.95" customHeight="1" spans="1:15">
      <c r="A21" s="39">
        <v>18</v>
      </c>
      <c r="B21" s="40" t="s">
        <v>51</v>
      </c>
      <c r="C21" s="41" t="s">
        <v>52</v>
      </c>
      <c r="D21" s="41" t="s">
        <v>59</v>
      </c>
      <c r="E21" s="41" t="s">
        <v>60</v>
      </c>
      <c r="F21" s="41">
        <v>62.3333</v>
      </c>
      <c r="G21" s="42">
        <f t="shared" si="0"/>
        <v>18.7</v>
      </c>
      <c r="H21" s="43">
        <v>86</v>
      </c>
      <c r="I21" s="42">
        <f t="shared" si="2"/>
        <v>34.4</v>
      </c>
      <c r="J21" s="44">
        <v>55.6</v>
      </c>
      <c r="K21" s="44">
        <f t="shared" si="3"/>
        <v>33.36</v>
      </c>
      <c r="L21" s="44">
        <f t="shared" si="4"/>
        <v>67.76</v>
      </c>
      <c r="M21" s="42">
        <f t="shared" si="5"/>
        <v>47.43</v>
      </c>
      <c r="N21" s="44">
        <f t="shared" si="1"/>
        <v>66.132</v>
      </c>
      <c r="O21" s="42">
        <v>4</v>
      </c>
    </row>
    <row r="22" s="36" customFormat="1" ht="27.95" customHeight="1" spans="1:15">
      <c r="A22" s="39">
        <v>19</v>
      </c>
      <c r="B22" s="40" t="s">
        <v>51</v>
      </c>
      <c r="C22" s="41" t="s">
        <v>52</v>
      </c>
      <c r="D22" s="41" t="s">
        <v>61</v>
      </c>
      <c r="E22" s="41" t="s">
        <v>62</v>
      </c>
      <c r="F22" s="41">
        <v>63.8667</v>
      </c>
      <c r="G22" s="42">
        <f t="shared" si="0"/>
        <v>19.16</v>
      </c>
      <c r="H22" s="44"/>
      <c r="I22" s="42">
        <f t="shared" si="2"/>
        <v>0</v>
      </c>
      <c r="J22" s="44"/>
      <c r="K22" s="44">
        <f t="shared" si="3"/>
        <v>0</v>
      </c>
      <c r="L22" s="44">
        <f t="shared" si="4"/>
        <v>0</v>
      </c>
      <c r="M22" s="42">
        <f t="shared" si="5"/>
        <v>0</v>
      </c>
      <c r="N22" s="44">
        <f t="shared" si="1"/>
        <v>19.16</v>
      </c>
      <c r="O22" s="42" t="s">
        <v>28</v>
      </c>
    </row>
    <row r="23" s="36" customFormat="1" ht="27.95" customHeight="1" spans="1:15">
      <c r="A23" s="39">
        <v>20</v>
      </c>
      <c r="B23" s="40" t="s">
        <v>51</v>
      </c>
      <c r="C23" s="41" t="s">
        <v>52</v>
      </c>
      <c r="D23" s="41" t="s">
        <v>63</v>
      </c>
      <c r="E23" s="41" t="s">
        <v>64</v>
      </c>
      <c r="F23" s="41">
        <v>62.5</v>
      </c>
      <c r="G23" s="42">
        <f t="shared" si="0"/>
        <v>18.75</v>
      </c>
      <c r="H23" s="44"/>
      <c r="I23" s="42">
        <f t="shared" si="2"/>
        <v>0</v>
      </c>
      <c r="J23" s="44"/>
      <c r="K23" s="44">
        <f t="shared" si="3"/>
        <v>0</v>
      </c>
      <c r="L23" s="44">
        <f t="shared" si="4"/>
        <v>0</v>
      </c>
      <c r="M23" s="42">
        <f t="shared" si="5"/>
        <v>0</v>
      </c>
      <c r="N23" s="44">
        <f t="shared" si="1"/>
        <v>18.75</v>
      </c>
      <c r="O23" s="42" t="s">
        <v>28</v>
      </c>
    </row>
    <row r="24" s="36" customFormat="1" ht="27.95" customHeight="1" spans="1:15">
      <c r="A24" s="39">
        <v>21</v>
      </c>
      <c r="B24" s="40" t="s">
        <v>51</v>
      </c>
      <c r="C24" s="41" t="s">
        <v>52</v>
      </c>
      <c r="D24" s="41" t="s">
        <v>65</v>
      </c>
      <c r="E24" s="41" t="s">
        <v>66</v>
      </c>
      <c r="F24" s="41">
        <v>58.9333</v>
      </c>
      <c r="G24" s="42">
        <f t="shared" si="0"/>
        <v>17.68</v>
      </c>
      <c r="H24" s="44"/>
      <c r="I24" s="42">
        <f t="shared" si="2"/>
        <v>0</v>
      </c>
      <c r="J24" s="44"/>
      <c r="K24" s="44">
        <f t="shared" si="3"/>
        <v>0</v>
      </c>
      <c r="L24" s="44">
        <f t="shared" si="4"/>
        <v>0</v>
      </c>
      <c r="M24" s="42">
        <f t="shared" si="5"/>
        <v>0</v>
      </c>
      <c r="N24" s="44">
        <f t="shared" si="1"/>
        <v>17.68</v>
      </c>
      <c r="O24" s="42" t="s">
        <v>28</v>
      </c>
    </row>
    <row r="25" s="36" customFormat="1" ht="27.95" customHeight="1" spans="1:15">
      <c r="A25" s="39">
        <v>22</v>
      </c>
      <c r="B25" s="40" t="s">
        <v>51</v>
      </c>
      <c r="C25" s="41" t="s">
        <v>52</v>
      </c>
      <c r="D25" s="41" t="s">
        <v>67</v>
      </c>
      <c r="E25" s="41" t="s">
        <v>68</v>
      </c>
      <c r="F25" s="41">
        <v>57.7</v>
      </c>
      <c r="G25" s="42">
        <f t="shared" si="0"/>
        <v>17.31</v>
      </c>
      <c r="H25" s="44"/>
      <c r="I25" s="42">
        <f t="shared" si="2"/>
        <v>0</v>
      </c>
      <c r="J25" s="44"/>
      <c r="K25" s="44">
        <f t="shared" si="3"/>
        <v>0</v>
      </c>
      <c r="L25" s="44">
        <f t="shared" si="4"/>
        <v>0</v>
      </c>
      <c r="M25" s="42">
        <f t="shared" si="5"/>
        <v>0</v>
      </c>
      <c r="N25" s="44">
        <f t="shared" si="1"/>
        <v>17.31</v>
      </c>
      <c r="O25" s="42" t="s">
        <v>28</v>
      </c>
    </row>
    <row r="26" s="36" customFormat="1" ht="27.95" customHeight="1" spans="1:15">
      <c r="A26" s="39">
        <v>23</v>
      </c>
      <c r="B26" s="40" t="s">
        <v>69</v>
      </c>
      <c r="C26" s="41" t="s">
        <v>70</v>
      </c>
      <c r="D26" s="41" t="s">
        <v>71</v>
      </c>
      <c r="E26" s="41" t="s">
        <v>72</v>
      </c>
      <c r="F26" s="41">
        <v>56.1</v>
      </c>
      <c r="G26" s="42">
        <f t="shared" si="0"/>
        <v>16.83</v>
      </c>
      <c r="H26" s="43">
        <v>74.8</v>
      </c>
      <c r="I26" s="42">
        <f t="shared" si="2"/>
        <v>29.92</v>
      </c>
      <c r="J26" s="44">
        <v>75.4</v>
      </c>
      <c r="K26" s="44">
        <f t="shared" si="3"/>
        <v>45.24</v>
      </c>
      <c r="L26" s="44">
        <f t="shared" si="4"/>
        <v>75.16</v>
      </c>
      <c r="M26" s="42">
        <f t="shared" si="5"/>
        <v>52.61</v>
      </c>
      <c r="N26" s="44">
        <f t="shared" si="1"/>
        <v>69.442</v>
      </c>
      <c r="O26" s="42">
        <v>1</v>
      </c>
    </row>
    <row r="27" s="36" customFormat="1" ht="27.95" customHeight="1" spans="1:15">
      <c r="A27" s="39">
        <v>24</v>
      </c>
      <c r="B27" s="40" t="s">
        <v>69</v>
      </c>
      <c r="C27" s="41" t="s">
        <v>70</v>
      </c>
      <c r="D27" s="41" t="s">
        <v>73</v>
      </c>
      <c r="E27" s="41" t="s">
        <v>74</v>
      </c>
      <c r="F27" s="41">
        <v>57.6667</v>
      </c>
      <c r="G27" s="42">
        <f t="shared" si="0"/>
        <v>17.3</v>
      </c>
      <c r="H27" s="43">
        <v>71.8</v>
      </c>
      <c r="I27" s="42">
        <f t="shared" si="2"/>
        <v>28.72</v>
      </c>
      <c r="J27" s="44">
        <v>67.4</v>
      </c>
      <c r="K27" s="44">
        <f t="shared" si="3"/>
        <v>40.44</v>
      </c>
      <c r="L27" s="44">
        <f t="shared" si="4"/>
        <v>69.16</v>
      </c>
      <c r="M27" s="42">
        <f t="shared" si="5"/>
        <v>48.41</v>
      </c>
      <c r="N27" s="44">
        <f t="shared" si="1"/>
        <v>65.712</v>
      </c>
      <c r="O27" s="42">
        <v>2</v>
      </c>
    </row>
    <row r="28" s="36" customFormat="1" ht="27.95" customHeight="1" spans="1:15">
      <c r="A28" s="39">
        <v>25</v>
      </c>
      <c r="B28" s="40" t="s">
        <v>69</v>
      </c>
      <c r="C28" s="41" t="s">
        <v>70</v>
      </c>
      <c r="D28" s="41" t="s">
        <v>75</v>
      </c>
      <c r="E28" s="41" t="s">
        <v>76</v>
      </c>
      <c r="F28" s="41">
        <v>56.7667</v>
      </c>
      <c r="G28" s="42">
        <f t="shared" si="0"/>
        <v>17.03</v>
      </c>
      <c r="H28" s="43">
        <v>74.4</v>
      </c>
      <c r="I28" s="42">
        <f t="shared" si="2"/>
        <v>29.76</v>
      </c>
      <c r="J28" s="44">
        <v>45.6</v>
      </c>
      <c r="K28" s="44">
        <f t="shared" si="3"/>
        <v>27.36</v>
      </c>
      <c r="L28" s="44">
        <f t="shared" si="4"/>
        <v>57.12</v>
      </c>
      <c r="M28" s="42">
        <f t="shared" si="5"/>
        <v>39.98</v>
      </c>
      <c r="N28" s="44">
        <f t="shared" si="1"/>
        <v>57.014</v>
      </c>
      <c r="O28" s="42">
        <v>3</v>
      </c>
    </row>
    <row r="29" s="36" customFormat="1" ht="27.95" customHeight="1" spans="1:15">
      <c r="A29" s="39">
        <v>26</v>
      </c>
      <c r="B29" s="40" t="s">
        <v>77</v>
      </c>
      <c r="C29" s="41" t="s">
        <v>78</v>
      </c>
      <c r="D29" s="41" t="s">
        <v>79</v>
      </c>
      <c r="E29" s="41" t="s">
        <v>80</v>
      </c>
      <c r="F29" s="41">
        <v>76</v>
      </c>
      <c r="G29" s="42">
        <f t="shared" si="0"/>
        <v>22.8</v>
      </c>
      <c r="H29" s="43">
        <v>81.6</v>
      </c>
      <c r="I29" s="42">
        <f t="shared" si="2"/>
        <v>32.64</v>
      </c>
      <c r="J29" s="44">
        <v>93</v>
      </c>
      <c r="K29" s="44">
        <f t="shared" si="3"/>
        <v>55.8</v>
      </c>
      <c r="L29" s="44">
        <f t="shared" si="4"/>
        <v>88.44</v>
      </c>
      <c r="M29" s="42">
        <f t="shared" si="5"/>
        <v>61.91</v>
      </c>
      <c r="N29" s="44">
        <f t="shared" si="1"/>
        <v>84.708</v>
      </c>
      <c r="O29" s="42">
        <v>1</v>
      </c>
    </row>
    <row r="30" s="36" customFormat="1" ht="27.95" customHeight="1" spans="1:15">
      <c r="A30" s="39">
        <v>27</v>
      </c>
      <c r="B30" s="40" t="s">
        <v>77</v>
      </c>
      <c r="C30" s="41" t="s">
        <v>78</v>
      </c>
      <c r="D30" s="41" t="s">
        <v>81</v>
      </c>
      <c r="E30" s="41" t="s">
        <v>82</v>
      </c>
      <c r="F30" s="41">
        <v>64.6333</v>
      </c>
      <c r="G30" s="42">
        <f t="shared" si="0"/>
        <v>19.39</v>
      </c>
      <c r="H30" s="43">
        <v>78.6</v>
      </c>
      <c r="I30" s="42">
        <f t="shared" si="2"/>
        <v>31.44</v>
      </c>
      <c r="J30" s="44">
        <v>65.6</v>
      </c>
      <c r="K30" s="44">
        <f t="shared" si="3"/>
        <v>39.36</v>
      </c>
      <c r="L30" s="44">
        <f t="shared" si="4"/>
        <v>70.8</v>
      </c>
      <c r="M30" s="42">
        <f t="shared" si="5"/>
        <v>49.56</v>
      </c>
      <c r="N30" s="44">
        <f t="shared" si="1"/>
        <v>68.95</v>
      </c>
      <c r="O30" s="42">
        <v>2</v>
      </c>
    </row>
    <row r="31" s="36" customFormat="1" ht="27.95" customHeight="1" spans="1:15">
      <c r="A31" s="39">
        <v>28</v>
      </c>
      <c r="B31" s="40" t="s">
        <v>77</v>
      </c>
      <c r="C31" s="41" t="s">
        <v>78</v>
      </c>
      <c r="D31" s="41" t="s">
        <v>83</v>
      </c>
      <c r="E31" s="41" t="s">
        <v>84</v>
      </c>
      <c r="F31" s="41">
        <v>60.9667</v>
      </c>
      <c r="G31" s="42">
        <f t="shared" si="0"/>
        <v>18.29</v>
      </c>
      <c r="H31" s="43">
        <v>74.6</v>
      </c>
      <c r="I31" s="42">
        <f t="shared" si="2"/>
        <v>29.84</v>
      </c>
      <c r="J31" s="44">
        <v>61.4</v>
      </c>
      <c r="K31" s="44">
        <f t="shared" si="3"/>
        <v>36.84</v>
      </c>
      <c r="L31" s="44">
        <f t="shared" si="4"/>
        <v>66.68</v>
      </c>
      <c r="M31" s="42">
        <f t="shared" si="5"/>
        <v>46.68</v>
      </c>
      <c r="N31" s="44">
        <f t="shared" si="1"/>
        <v>64.966</v>
      </c>
      <c r="O31" s="42">
        <v>3</v>
      </c>
    </row>
    <row r="32" s="36" customFormat="1" ht="27.95" customHeight="1" spans="1:15">
      <c r="A32" s="39">
        <v>29</v>
      </c>
      <c r="B32" s="40" t="s">
        <v>77</v>
      </c>
      <c r="C32" s="41" t="s">
        <v>78</v>
      </c>
      <c r="D32" s="41" t="s">
        <v>85</v>
      </c>
      <c r="E32" s="41" t="s">
        <v>86</v>
      </c>
      <c r="F32" s="41">
        <v>60.7333</v>
      </c>
      <c r="G32" s="42">
        <f t="shared" si="0"/>
        <v>18.22</v>
      </c>
      <c r="H32" s="43">
        <v>70.8</v>
      </c>
      <c r="I32" s="42">
        <f t="shared" si="2"/>
        <v>28.32</v>
      </c>
      <c r="J32" s="44">
        <v>62.4</v>
      </c>
      <c r="K32" s="44">
        <f t="shared" si="3"/>
        <v>37.44</v>
      </c>
      <c r="L32" s="44">
        <f t="shared" si="4"/>
        <v>65.76</v>
      </c>
      <c r="M32" s="42">
        <f t="shared" si="5"/>
        <v>46.03</v>
      </c>
      <c r="N32" s="44">
        <f t="shared" si="1"/>
        <v>64.252</v>
      </c>
      <c r="O32" s="42">
        <v>4</v>
      </c>
    </row>
    <row r="33" s="36" customFormat="1" ht="27.95" customHeight="1" spans="1:15">
      <c r="A33" s="39">
        <v>30</v>
      </c>
      <c r="B33" s="40" t="s">
        <v>77</v>
      </c>
      <c r="C33" s="41" t="s">
        <v>78</v>
      </c>
      <c r="D33" s="41" t="s">
        <v>87</v>
      </c>
      <c r="E33" s="41" t="s">
        <v>88</v>
      </c>
      <c r="F33" s="41">
        <v>57.3333</v>
      </c>
      <c r="G33" s="42">
        <f t="shared" si="0"/>
        <v>17.2</v>
      </c>
      <c r="H33" s="43">
        <v>79.4</v>
      </c>
      <c r="I33" s="42">
        <f t="shared" si="2"/>
        <v>31.76</v>
      </c>
      <c r="J33" s="44">
        <v>55.8</v>
      </c>
      <c r="K33" s="44">
        <f t="shared" si="3"/>
        <v>33.48</v>
      </c>
      <c r="L33" s="44">
        <f t="shared" si="4"/>
        <v>65.24</v>
      </c>
      <c r="M33" s="42">
        <f t="shared" si="5"/>
        <v>45.67</v>
      </c>
      <c r="N33" s="44">
        <f t="shared" si="1"/>
        <v>62.868</v>
      </c>
      <c r="O33" s="42">
        <v>5</v>
      </c>
    </row>
    <row r="34" s="36" customFormat="1" ht="27.95" customHeight="1" spans="1:15">
      <c r="A34" s="39">
        <v>31</v>
      </c>
      <c r="B34" s="40" t="s">
        <v>77</v>
      </c>
      <c r="C34" s="41" t="s">
        <v>78</v>
      </c>
      <c r="D34" s="41" t="s">
        <v>89</v>
      </c>
      <c r="E34" s="41" t="s">
        <v>90</v>
      </c>
      <c r="F34" s="41">
        <v>62.6</v>
      </c>
      <c r="G34" s="42">
        <f t="shared" si="0"/>
        <v>18.78</v>
      </c>
      <c r="H34" s="43">
        <v>76.2</v>
      </c>
      <c r="I34" s="42">
        <f t="shared" si="2"/>
        <v>30.48</v>
      </c>
      <c r="J34" s="44">
        <v>52.4</v>
      </c>
      <c r="K34" s="44">
        <f t="shared" si="3"/>
        <v>31.44</v>
      </c>
      <c r="L34" s="44">
        <f t="shared" si="4"/>
        <v>61.92</v>
      </c>
      <c r="M34" s="42">
        <f t="shared" si="5"/>
        <v>43.34</v>
      </c>
      <c r="N34" s="44">
        <f t="shared" si="1"/>
        <v>62.124</v>
      </c>
      <c r="O34" s="42">
        <v>6</v>
      </c>
    </row>
    <row r="35" s="36" customFormat="1" ht="27.95" customHeight="1" spans="1:15">
      <c r="A35" s="39">
        <v>32</v>
      </c>
      <c r="B35" s="40" t="s">
        <v>77</v>
      </c>
      <c r="C35" s="41" t="s">
        <v>78</v>
      </c>
      <c r="D35" s="41" t="s">
        <v>91</v>
      </c>
      <c r="E35" s="41" t="s">
        <v>92</v>
      </c>
      <c r="F35" s="41">
        <v>61.2667</v>
      </c>
      <c r="G35" s="42">
        <f t="shared" si="0"/>
        <v>18.38</v>
      </c>
      <c r="H35" s="44"/>
      <c r="I35" s="42">
        <f t="shared" si="2"/>
        <v>0</v>
      </c>
      <c r="J35" s="44"/>
      <c r="K35" s="44">
        <f t="shared" si="3"/>
        <v>0</v>
      </c>
      <c r="L35" s="44">
        <f t="shared" si="4"/>
        <v>0</v>
      </c>
      <c r="M35" s="42">
        <f t="shared" si="5"/>
        <v>0</v>
      </c>
      <c r="N35" s="44">
        <f t="shared" si="1"/>
        <v>18.38</v>
      </c>
      <c r="O35" s="42" t="s">
        <v>28</v>
      </c>
    </row>
    <row r="36" s="36" customFormat="1" ht="27.95" customHeight="1" spans="1:15">
      <c r="A36" s="39">
        <v>33</v>
      </c>
      <c r="B36" s="40" t="s">
        <v>77</v>
      </c>
      <c r="C36" s="41" t="s">
        <v>78</v>
      </c>
      <c r="D36" s="41" t="s">
        <v>93</v>
      </c>
      <c r="E36" s="41" t="s">
        <v>94</v>
      </c>
      <c r="F36" s="41">
        <v>52.6667</v>
      </c>
      <c r="G36" s="42">
        <f t="shared" si="0"/>
        <v>15.8</v>
      </c>
      <c r="H36" s="44"/>
      <c r="I36" s="42">
        <f t="shared" si="2"/>
        <v>0</v>
      </c>
      <c r="J36" s="44"/>
      <c r="K36" s="44">
        <f t="shared" si="3"/>
        <v>0</v>
      </c>
      <c r="L36" s="44">
        <f t="shared" si="4"/>
        <v>0</v>
      </c>
      <c r="M36" s="42">
        <f t="shared" si="5"/>
        <v>0</v>
      </c>
      <c r="N36" s="44">
        <f t="shared" si="1"/>
        <v>15.8</v>
      </c>
      <c r="O36" s="42" t="s">
        <v>28</v>
      </c>
    </row>
    <row r="37" s="36" customFormat="1" ht="27.95" customHeight="1" spans="1:15">
      <c r="A37" s="39">
        <v>34</v>
      </c>
      <c r="B37" s="40" t="s">
        <v>95</v>
      </c>
      <c r="C37" s="41" t="s">
        <v>96</v>
      </c>
      <c r="D37" s="41" t="s">
        <v>97</v>
      </c>
      <c r="E37" s="41" t="s">
        <v>98</v>
      </c>
      <c r="F37" s="41">
        <v>65.1667</v>
      </c>
      <c r="G37" s="42">
        <f t="shared" si="0"/>
        <v>19.55</v>
      </c>
      <c r="H37" s="43">
        <v>77.4</v>
      </c>
      <c r="I37" s="42">
        <f t="shared" si="2"/>
        <v>30.96</v>
      </c>
      <c r="J37" s="44">
        <v>80</v>
      </c>
      <c r="K37" s="44">
        <f t="shared" si="3"/>
        <v>48</v>
      </c>
      <c r="L37" s="44">
        <f t="shared" si="4"/>
        <v>78.96</v>
      </c>
      <c r="M37" s="42">
        <f t="shared" si="5"/>
        <v>55.27</v>
      </c>
      <c r="N37" s="44">
        <f t="shared" si="1"/>
        <v>74.822</v>
      </c>
      <c r="O37" s="42">
        <v>1</v>
      </c>
    </row>
    <row r="38" s="36" customFormat="1" ht="27.95" customHeight="1" spans="1:15">
      <c r="A38" s="39">
        <v>35</v>
      </c>
      <c r="B38" s="40" t="s">
        <v>95</v>
      </c>
      <c r="C38" s="41" t="s">
        <v>96</v>
      </c>
      <c r="D38" s="41" t="s">
        <v>99</v>
      </c>
      <c r="E38" s="41" t="s">
        <v>100</v>
      </c>
      <c r="F38" s="41">
        <v>67.5333</v>
      </c>
      <c r="G38" s="42">
        <f t="shared" si="0"/>
        <v>20.26</v>
      </c>
      <c r="H38" s="44"/>
      <c r="I38" s="42">
        <f t="shared" si="2"/>
        <v>0</v>
      </c>
      <c r="J38" s="44"/>
      <c r="K38" s="44">
        <f t="shared" si="3"/>
        <v>0</v>
      </c>
      <c r="L38" s="44">
        <f t="shared" si="4"/>
        <v>0</v>
      </c>
      <c r="M38" s="42">
        <f t="shared" si="5"/>
        <v>0</v>
      </c>
      <c r="N38" s="44">
        <f t="shared" si="1"/>
        <v>20.26</v>
      </c>
      <c r="O38" s="42" t="s">
        <v>28</v>
      </c>
    </row>
    <row r="39" s="36" customFormat="1" ht="27.95" customHeight="1" spans="1:15">
      <c r="A39" s="39">
        <v>36</v>
      </c>
      <c r="B39" s="40" t="s">
        <v>95</v>
      </c>
      <c r="C39" s="41" t="s">
        <v>96</v>
      </c>
      <c r="D39" s="41" t="s">
        <v>101</v>
      </c>
      <c r="E39" s="41" t="s">
        <v>102</v>
      </c>
      <c r="F39" s="41">
        <v>66.6667</v>
      </c>
      <c r="G39" s="42">
        <f t="shared" si="0"/>
        <v>20</v>
      </c>
      <c r="H39" s="44"/>
      <c r="I39" s="42">
        <f t="shared" si="2"/>
        <v>0</v>
      </c>
      <c r="J39" s="44"/>
      <c r="K39" s="44">
        <f t="shared" si="3"/>
        <v>0</v>
      </c>
      <c r="L39" s="44">
        <f t="shared" si="4"/>
        <v>0</v>
      </c>
      <c r="M39" s="42">
        <f t="shared" si="5"/>
        <v>0</v>
      </c>
      <c r="N39" s="44">
        <f t="shared" si="1"/>
        <v>20</v>
      </c>
      <c r="O39" s="42" t="s">
        <v>28</v>
      </c>
    </row>
    <row r="40" s="36" customFormat="1" ht="27.95" customHeight="1" spans="1:15">
      <c r="A40" s="39">
        <v>37</v>
      </c>
      <c r="B40" s="40" t="s">
        <v>103</v>
      </c>
      <c r="C40" s="41" t="s">
        <v>104</v>
      </c>
      <c r="D40" s="41" t="s">
        <v>105</v>
      </c>
      <c r="E40" s="41" t="s">
        <v>106</v>
      </c>
      <c r="F40" s="41">
        <v>71.7</v>
      </c>
      <c r="G40" s="42">
        <f t="shared" si="0"/>
        <v>21.51</v>
      </c>
      <c r="H40" s="43">
        <v>78.4</v>
      </c>
      <c r="I40" s="42">
        <f t="shared" si="2"/>
        <v>31.36</v>
      </c>
      <c r="J40" s="44">
        <v>70.2</v>
      </c>
      <c r="K40" s="44">
        <f t="shared" si="3"/>
        <v>42.12</v>
      </c>
      <c r="L40" s="44">
        <f t="shared" si="4"/>
        <v>73.48</v>
      </c>
      <c r="M40" s="42">
        <f t="shared" si="5"/>
        <v>51.44</v>
      </c>
      <c r="N40" s="44">
        <f t="shared" si="1"/>
        <v>72.946</v>
      </c>
      <c r="O40" s="42">
        <v>1</v>
      </c>
    </row>
    <row r="41" s="36" customFormat="1" ht="27.95" customHeight="1" spans="1:15">
      <c r="A41" s="39">
        <v>38</v>
      </c>
      <c r="B41" s="40" t="s">
        <v>103</v>
      </c>
      <c r="C41" s="41" t="s">
        <v>104</v>
      </c>
      <c r="D41" s="41" t="s">
        <v>107</v>
      </c>
      <c r="E41" s="41" t="s">
        <v>108</v>
      </c>
      <c r="F41" s="41">
        <v>70.2</v>
      </c>
      <c r="G41" s="42">
        <f t="shared" si="0"/>
        <v>21.06</v>
      </c>
      <c r="H41" s="43">
        <v>78.6</v>
      </c>
      <c r="I41" s="42">
        <f t="shared" si="2"/>
        <v>31.44</v>
      </c>
      <c r="J41" s="44">
        <v>61</v>
      </c>
      <c r="K41" s="44">
        <f t="shared" si="3"/>
        <v>36.6</v>
      </c>
      <c r="L41" s="44">
        <f t="shared" si="4"/>
        <v>68.04</v>
      </c>
      <c r="M41" s="42">
        <f t="shared" si="5"/>
        <v>47.63</v>
      </c>
      <c r="N41" s="44">
        <f t="shared" si="1"/>
        <v>68.688</v>
      </c>
      <c r="O41" s="42">
        <v>2</v>
      </c>
    </row>
    <row r="42" s="36" customFormat="1" ht="27.95" customHeight="1" spans="1:15">
      <c r="A42" s="39">
        <v>39</v>
      </c>
      <c r="B42" s="40" t="s">
        <v>103</v>
      </c>
      <c r="C42" s="41" t="s">
        <v>104</v>
      </c>
      <c r="D42" s="41" t="s">
        <v>109</v>
      </c>
      <c r="E42" s="41" t="s">
        <v>110</v>
      </c>
      <c r="F42" s="41">
        <v>69.1333</v>
      </c>
      <c r="G42" s="42">
        <f t="shared" si="0"/>
        <v>20.74</v>
      </c>
      <c r="H42" s="43">
        <v>74.2</v>
      </c>
      <c r="I42" s="42">
        <f t="shared" si="2"/>
        <v>29.68</v>
      </c>
      <c r="J42" s="44">
        <v>35.4</v>
      </c>
      <c r="K42" s="44">
        <f t="shared" si="3"/>
        <v>21.24</v>
      </c>
      <c r="L42" s="44">
        <f t="shared" si="4"/>
        <v>50.92</v>
      </c>
      <c r="M42" s="42">
        <f t="shared" si="5"/>
        <v>35.64</v>
      </c>
      <c r="N42" s="44">
        <f t="shared" si="1"/>
        <v>56.384</v>
      </c>
      <c r="O42" s="42">
        <v>3</v>
      </c>
    </row>
    <row r="43" s="36" customFormat="1" ht="27.95" customHeight="1" spans="1:15">
      <c r="A43" s="39">
        <v>40</v>
      </c>
      <c r="B43" s="40" t="s">
        <v>111</v>
      </c>
      <c r="C43" s="41" t="s">
        <v>112</v>
      </c>
      <c r="D43" s="41" t="s">
        <v>113</v>
      </c>
      <c r="E43" s="45"/>
      <c r="F43" s="41" t="s">
        <v>114</v>
      </c>
      <c r="G43" s="42">
        <v>0</v>
      </c>
      <c r="H43" s="43">
        <v>92.2</v>
      </c>
      <c r="I43" s="42">
        <f t="shared" si="2"/>
        <v>36.88</v>
      </c>
      <c r="J43" s="44">
        <v>78.2</v>
      </c>
      <c r="K43" s="44">
        <f t="shared" si="3"/>
        <v>46.92</v>
      </c>
      <c r="L43" s="44">
        <f t="shared" si="4"/>
        <v>83.8</v>
      </c>
      <c r="M43" s="42">
        <f t="shared" si="5"/>
        <v>58.66</v>
      </c>
      <c r="N43" s="44">
        <f>G43+L43</f>
        <v>83.8</v>
      </c>
      <c r="O43" s="42">
        <v>1</v>
      </c>
    </row>
    <row r="44" s="36" customFormat="1" ht="27.95" customHeight="1" spans="1:15">
      <c r="A44" s="39">
        <v>41</v>
      </c>
      <c r="B44" s="40" t="s">
        <v>115</v>
      </c>
      <c r="C44" s="41" t="s">
        <v>116</v>
      </c>
      <c r="D44" s="41" t="s">
        <v>117</v>
      </c>
      <c r="E44" s="45"/>
      <c r="F44" s="41" t="s">
        <v>114</v>
      </c>
      <c r="G44" s="42">
        <v>0</v>
      </c>
      <c r="H44" s="43">
        <v>88</v>
      </c>
      <c r="I44" s="42">
        <f t="shared" si="2"/>
        <v>35.2</v>
      </c>
      <c r="J44" s="44">
        <v>79</v>
      </c>
      <c r="K44" s="44">
        <f t="shared" si="3"/>
        <v>47.4</v>
      </c>
      <c r="L44" s="44">
        <f t="shared" si="4"/>
        <v>82.6</v>
      </c>
      <c r="M44" s="42">
        <f t="shared" si="5"/>
        <v>57.82</v>
      </c>
      <c r="N44" s="44">
        <f t="shared" ref="N44:N48" si="6">G44+L44</f>
        <v>82.6</v>
      </c>
      <c r="O44" s="42">
        <v>1</v>
      </c>
    </row>
    <row r="45" s="36" customFormat="1" ht="27.95" customHeight="1" spans="1:15">
      <c r="A45" s="39">
        <v>42</v>
      </c>
      <c r="B45" s="40" t="s">
        <v>115</v>
      </c>
      <c r="C45" s="41" t="s">
        <v>116</v>
      </c>
      <c r="D45" s="41" t="s">
        <v>118</v>
      </c>
      <c r="E45" s="45"/>
      <c r="F45" s="41" t="s">
        <v>114</v>
      </c>
      <c r="G45" s="42">
        <v>0</v>
      </c>
      <c r="H45" s="43">
        <v>81.6</v>
      </c>
      <c r="I45" s="42">
        <f t="shared" si="2"/>
        <v>32.64</v>
      </c>
      <c r="J45" s="44">
        <v>74.8</v>
      </c>
      <c r="K45" s="44">
        <f t="shared" si="3"/>
        <v>44.88</v>
      </c>
      <c r="L45" s="44">
        <f t="shared" si="4"/>
        <v>77.52</v>
      </c>
      <c r="M45" s="42">
        <f t="shared" si="5"/>
        <v>54.26</v>
      </c>
      <c r="N45" s="44">
        <f t="shared" si="6"/>
        <v>77.52</v>
      </c>
      <c r="O45" s="42">
        <v>2</v>
      </c>
    </row>
    <row r="46" s="36" customFormat="1" ht="27.95" customHeight="1" spans="1:15">
      <c r="A46" s="39">
        <v>43</v>
      </c>
      <c r="B46" s="40" t="s">
        <v>115</v>
      </c>
      <c r="C46" s="41" t="s">
        <v>116</v>
      </c>
      <c r="D46" s="41" t="s">
        <v>119</v>
      </c>
      <c r="E46" s="45"/>
      <c r="F46" s="41" t="s">
        <v>114</v>
      </c>
      <c r="G46" s="42">
        <v>0</v>
      </c>
      <c r="H46" s="43">
        <v>83.2</v>
      </c>
      <c r="I46" s="42">
        <f t="shared" si="2"/>
        <v>33.28</v>
      </c>
      <c r="J46" s="44">
        <v>69.4</v>
      </c>
      <c r="K46" s="44">
        <f t="shared" si="3"/>
        <v>41.64</v>
      </c>
      <c r="L46" s="44">
        <f t="shared" si="4"/>
        <v>74.92</v>
      </c>
      <c r="M46" s="42">
        <f t="shared" si="5"/>
        <v>52.44</v>
      </c>
      <c r="N46" s="44">
        <f t="shared" si="6"/>
        <v>74.92</v>
      </c>
      <c r="O46" s="42">
        <v>3</v>
      </c>
    </row>
    <row r="47" s="36" customFormat="1" ht="27.95" customHeight="1" spans="1:15">
      <c r="A47" s="39">
        <v>44</v>
      </c>
      <c r="B47" s="40" t="s">
        <v>115</v>
      </c>
      <c r="C47" s="41" t="s">
        <v>120</v>
      </c>
      <c r="D47" s="41" t="s">
        <v>121</v>
      </c>
      <c r="E47" s="45"/>
      <c r="F47" s="41" t="s">
        <v>114</v>
      </c>
      <c r="G47" s="42">
        <v>0</v>
      </c>
      <c r="H47" s="43">
        <v>85.2</v>
      </c>
      <c r="I47" s="42">
        <f t="shared" si="2"/>
        <v>34.08</v>
      </c>
      <c r="J47" s="44">
        <v>81.6</v>
      </c>
      <c r="K47" s="44">
        <f t="shared" si="3"/>
        <v>48.96</v>
      </c>
      <c r="L47" s="44">
        <f t="shared" si="4"/>
        <v>83.04</v>
      </c>
      <c r="M47" s="42">
        <f t="shared" si="5"/>
        <v>58.13</v>
      </c>
      <c r="N47" s="44">
        <f t="shared" si="6"/>
        <v>83.04</v>
      </c>
      <c r="O47" s="42">
        <v>1</v>
      </c>
    </row>
    <row r="48" s="36" customFormat="1" ht="27.95" customHeight="1" spans="1:15">
      <c r="A48" s="39">
        <v>45</v>
      </c>
      <c r="B48" s="40" t="s">
        <v>115</v>
      </c>
      <c r="C48" s="41" t="s">
        <v>120</v>
      </c>
      <c r="D48" s="41" t="s">
        <v>122</v>
      </c>
      <c r="E48" s="45"/>
      <c r="F48" s="41" t="s">
        <v>114</v>
      </c>
      <c r="G48" s="42">
        <v>0</v>
      </c>
      <c r="H48" s="44"/>
      <c r="I48" s="42">
        <f t="shared" si="2"/>
        <v>0</v>
      </c>
      <c r="J48" s="44"/>
      <c r="K48" s="44">
        <f t="shared" si="3"/>
        <v>0</v>
      </c>
      <c r="L48" s="44">
        <f t="shared" si="4"/>
        <v>0</v>
      </c>
      <c r="M48" s="42">
        <f t="shared" si="5"/>
        <v>0</v>
      </c>
      <c r="N48" s="44">
        <f t="shared" si="6"/>
        <v>0</v>
      </c>
      <c r="O48" s="42" t="s">
        <v>28</v>
      </c>
    </row>
  </sheetData>
  <sortState ref="A37:Q39">
    <sortCondition ref="N37:N39" descending="1"/>
  </sortState>
  <mergeCells count="12">
    <mergeCell ref="B1:O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  <mergeCell ref="O2:O3"/>
  </mergeCells>
  <pageMargins left="0.393055555555556" right="0.393055555555556" top="0.393055555555556" bottom="0.393055555555556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selection activeCell="N47" sqref="N47"/>
    </sheetView>
  </sheetViews>
  <sheetFormatPr defaultColWidth="9" defaultRowHeight="13.5"/>
  <cols>
    <col min="1" max="1" width="4.375" style="10" customWidth="1"/>
    <col min="2" max="2" width="10.125" style="1" customWidth="1"/>
    <col min="3" max="3" width="9" style="1"/>
    <col min="4" max="4" width="9.25" style="11" customWidth="1"/>
    <col min="5" max="5" width="8.75" style="11" customWidth="1"/>
    <col min="6" max="6" width="8.5" style="11" customWidth="1"/>
    <col min="7" max="7" width="0.25" style="1" hidden="1" customWidth="1"/>
    <col min="8" max="8" width="9" style="1" hidden="1" customWidth="1"/>
    <col min="9" max="9" width="7.375" style="11" customWidth="1"/>
    <col min="10" max="10" width="4.375" style="1" customWidth="1"/>
    <col min="11" max="11" width="1.5" style="1" customWidth="1"/>
    <col min="12" max="16375" width="9" style="1"/>
  </cols>
  <sheetData>
    <row r="1" s="1" customFormat="1" ht="29.25" customHeight="1" spans="1:9">
      <c r="A1" s="10"/>
      <c r="B1" s="2" t="s">
        <v>0</v>
      </c>
      <c r="C1" s="2"/>
      <c r="D1" s="2"/>
      <c r="E1" s="2"/>
      <c r="F1" s="2"/>
      <c r="I1" s="11"/>
    </row>
    <row r="2" s="1" customFormat="1" ht="36" customHeight="1" spans="1:9">
      <c r="A2" s="12" t="s">
        <v>123</v>
      </c>
      <c r="B2" s="3" t="s">
        <v>2</v>
      </c>
      <c r="C2" s="3" t="s">
        <v>4</v>
      </c>
      <c r="D2" s="13" t="s">
        <v>6</v>
      </c>
      <c r="E2" s="14" t="s">
        <v>8</v>
      </c>
      <c r="F2" s="15"/>
      <c r="I2" s="11"/>
    </row>
    <row r="3" s="1" customFormat="1" ht="60" customHeight="1" spans="1:9">
      <c r="A3" s="16"/>
      <c r="B3" s="3"/>
      <c r="C3" s="3"/>
      <c r="D3" s="17"/>
      <c r="E3" s="18" t="s">
        <v>12</v>
      </c>
      <c r="F3" s="18" t="s">
        <v>14</v>
      </c>
      <c r="I3" s="11"/>
    </row>
    <row r="4" s="7" customFormat="1" ht="27.95" customHeight="1" spans="1:9">
      <c r="A4" s="19">
        <v>1</v>
      </c>
      <c r="B4" s="20" t="s">
        <v>16</v>
      </c>
      <c r="C4" s="21" t="s">
        <v>26</v>
      </c>
      <c r="D4" s="21">
        <v>64.3</v>
      </c>
      <c r="E4" s="22" t="s">
        <v>124</v>
      </c>
      <c r="F4" s="22" t="s">
        <v>124</v>
      </c>
      <c r="I4" s="34">
        <f>D4*0.3+E4*0.28+F4*0.42</f>
        <v>19.29</v>
      </c>
    </row>
    <row r="5" s="7" customFormat="1" ht="27.95" customHeight="1" spans="1:9">
      <c r="A5" s="19">
        <v>2</v>
      </c>
      <c r="B5" s="20" t="s">
        <v>16</v>
      </c>
      <c r="C5" s="21" t="s">
        <v>29</v>
      </c>
      <c r="D5" s="21">
        <v>64.0667</v>
      </c>
      <c r="E5" s="22" t="s">
        <v>124</v>
      </c>
      <c r="F5" s="22" t="s">
        <v>124</v>
      </c>
      <c r="I5" s="34">
        <f t="shared" ref="I5:I42" si="0">D5*0.3+E5*0.28+F5*0.42</f>
        <v>19.22001</v>
      </c>
    </row>
    <row r="6" s="7" customFormat="1" ht="27.95" customHeight="1" spans="1:9">
      <c r="A6" s="19">
        <v>3</v>
      </c>
      <c r="B6" s="20" t="s">
        <v>16</v>
      </c>
      <c r="C6" s="21" t="s">
        <v>22</v>
      </c>
      <c r="D6" s="21">
        <v>59.9667</v>
      </c>
      <c r="E6" s="23">
        <v>87</v>
      </c>
      <c r="F6" s="22">
        <v>70</v>
      </c>
      <c r="I6" s="34">
        <f t="shared" si="0"/>
        <v>71.75001</v>
      </c>
    </row>
    <row r="7" s="7" customFormat="1" ht="27.95" customHeight="1" spans="1:9">
      <c r="A7" s="19">
        <v>4</v>
      </c>
      <c r="B7" s="20" t="s">
        <v>16</v>
      </c>
      <c r="C7" s="21" t="s">
        <v>18</v>
      </c>
      <c r="D7" s="21">
        <v>57.9333</v>
      </c>
      <c r="E7" s="23">
        <v>86.8</v>
      </c>
      <c r="F7" s="22">
        <v>83.8</v>
      </c>
      <c r="I7" s="34">
        <f t="shared" si="0"/>
        <v>76.87999</v>
      </c>
    </row>
    <row r="8" s="7" customFormat="1" ht="27.95" customHeight="1" spans="1:9">
      <c r="A8" s="19">
        <v>5</v>
      </c>
      <c r="B8" s="20" t="s">
        <v>16</v>
      </c>
      <c r="C8" s="21" t="s">
        <v>24</v>
      </c>
      <c r="D8" s="21">
        <v>56.6667</v>
      </c>
      <c r="E8" s="23">
        <v>84.2</v>
      </c>
      <c r="F8" s="22">
        <v>69.2</v>
      </c>
      <c r="I8" s="34">
        <f t="shared" si="0"/>
        <v>69.64001</v>
      </c>
    </row>
    <row r="9" s="7" customFormat="1" ht="27.95" customHeight="1" spans="1:9">
      <c r="A9" s="19">
        <v>6</v>
      </c>
      <c r="B9" s="20" t="s">
        <v>16</v>
      </c>
      <c r="C9" s="21" t="s">
        <v>20</v>
      </c>
      <c r="D9" s="21">
        <v>56.6</v>
      </c>
      <c r="E9" s="23">
        <v>89.8</v>
      </c>
      <c r="F9" s="22">
        <v>75.4</v>
      </c>
      <c r="I9" s="34">
        <f t="shared" si="0"/>
        <v>73.792</v>
      </c>
    </row>
    <row r="10" s="7" customFormat="1" ht="27.95" customHeight="1" spans="1:9">
      <c r="A10" s="19">
        <v>7</v>
      </c>
      <c r="B10" s="20" t="s">
        <v>16</v>
      </c>
      <c r="C10" s="21" t="s">
        <v>31</v>
      </c>
      <c r="D10" s="21">
        <v>52.5667</v>
      </c>
      <c r="E10" s="22" t="s">
        <v>124</v>
      </c>
      <c r="F10" s="22" t="s">
        <v>124</v>
      </c>
      <c r="I10" s="34">
        <f t="shared" si="0"/>
        <v>15.77001</v>
      </c>
    </row>
    <row r="11" s="7" customFormat="1" ht="27.95" customHeight="1" spans="1:9">
      <c r="A11" s="19">
        <v>8</v>
      </c>
      <c r="B11" s="20" t="s">
        <v>16</v>
      </c>
      <c r="C11" s="21" t="s">
        <v>33</v>
      </c>
      <c r="D11" s="21">
        <v>50.3</v>
      </c>
      <c r="E11" s="22" t="s">
        <v>124</v>
      </c>
      <c r="F11" s="22" t="s">
        <v>124</v>
      </c>
      <c r="I11" s="34">
        <f t="shared" si="0"/>
        <v>15.09</v>
      </c>
    </row>
    <row r="12" s="8" customFormat="1" ht="27.95" customHeight="1" spans="1:9">
      <c r="A12" s="24">
        <v>9</v>
      </c>
      <c r="B12" s="25" t="s">
        <v>35</v>
      </c>
      <c r="C12" s="26" t="s">
        <v>37</v>
      </c>
      <c r="D12" s="26">
        <v>70.2333</v>
      </c>
      <c r="E12" s="27">
        <v>75.8</v>
      </c>
      <c r="F12" s="28">
        <v>62.6</v>
      </c>
      <c r="I12" s="34">
        <f t="shared" si="0"/>
        <v>68.58599</v>
      </c>
    </row>
    <row r="13" s="8" customFormat="1" ht="27.95" customHeight="1" spans="1:9">
      <c r="A13" s="24">
        <v>10</v>
      </c>
      <c r="B13" s="25" t="s">
        <v>35</v>
      </c>
      <c r="C13" s="26" t="s">
        <v>39</v>
      </c>
      <c r="D13" s="26">
        <v>68.4333</v>
      </c>
      <c r="E13" s="27">
        <v>64.8</v>
      </c>
      <c r="F13" s="28">
        <v>9.8</v>
      </c>
      <c r="I13" s="34">
        <f t="shared" si="0"/>
        <v>42.78999</v>
      </c>
    </row>
    <row r="14" s="8" customFormat="1" ht="27.95" customHeight="1" spans="1:9">
      <c r="A14" s="24">
        <v>11</v>
      </c>
      <c r="B14" s="25" t="s">
        <v>35</v>
      </c>
      <c r="C14" s="26" t="s">
        <v>41</v>
      </c>
      <c r="D14" s="26">
        <v>67.9</v>
      </c>
      <c r="E14" s="28" t="s">
        <v>124</v>
      </c>
      <c r="F14" s="28" t="s">
        <v>124</v>
      </c>
      <c r="I14" s="34">
        <f t="shared" si="0"/>
        <v>20.37</v>
      </c>
    </row>
    <row r="15" s="9" customFormat="1" ht="27.95" customHeight="1" spans="1:9">
      <c r="A15" s="29">
        <v>12</v>
      </c>
      <c r="B15" s="30" t="s">
        <v>43</v>
      </c>
      <c r="C15" s="31" t="s">
        <v>45</v>
      </c>
      <c r="D15" s="31">
        <v>77.3333</v>
      </c>
      <c r="E15" s="32">
        <v>73.8</v>
      </c>
      <c r="F15" s="33">
        <v>60</v>
      </c>
      <c r="I15" s="34">
        <f t="shared" si="0"/>
        <v>69.06399</v>
      </c>
    </row>
    <row r="16" s="9" customFormat="1" ht="27.95" customHeight="1" spans="1:9">
      <c r="A16" s="29">
        <v>13</v>
      </c>
      <c r="B16" s="30" t="s">
        <v>43</v>
      </c>
      <c r="C16" s="31" t="s">
        <v>47</v>
      </c>
      <c r="D16" s="31">
        <v>74.4667</v>
      </c>
      <c r="E16" s="32">
        <v>78.6</v>
      </c>
      <c r="F16" s="33">
        <v>53.4</v>
      </c>
      <c r="I16" s="34">
        <f t="shared" si="0"/>
        <v>66.77601</v>
      </c>
    </row>
    <row r="17" s="9" customFormat="1" ht="27.95" customHeight="1" spans="1:9">
      <c r="A17" s="29">
        <v>14</v>
      </c>
      <c r="B17" s="30" t="s">
        <v>43</v>
      </c>
      <c r="C17" s="31" t="s">
        <v>49</v>
      </c>
      <c r="D17" s="31">
        <v>72.3333</v>
      </c>
      <c r="E17" s="32">
        <v>71.2</v>
      </c>
      <c r="F17" s="33">
        <v>44.8</v>
      </c>
      <c r="I17" s="34">
        <f t="shared" si="0"/>
        <v>60.45199</v>
      </c>
    </row>
    <row r="18" s="8" customFormat="1" ht="27.95" customHeight="1" spans="1:9">
      <c r="A18" s="24">
        <v>15</v>
      </c>
      <c r="B18" s="25" t="s">
        <v>51</v>
      </c>
      <c r="C18" s="26" t="s">
        <v>53</v>
      </c>
      <c r="D18" s="26">
        <v>67.1333</v>
      </c>
      <c r="E18" s="27">
        <v>84.4</v>
      </c>
      <c r="F18" s="28">
        <v>67.6</v>
      </c>
      <c r="I18" s="34">
        <f t="shared" si="0"/>
        <v>72.16399</v>
      </c>
    </row>
    <row r="19" s="8" customFormat="1" ht="27.95" customHeight="1" spans="1:9">
      <c r="A19" s="24">
        <v>16</v>
      </c>
      <c r="B19" s="25" t="s">
        <v>51</v>
      </c>
      <c r="C19" s="26" t="s">
        <v>55</v>
      </c>
      <c r="D19" s="26">
        <v>64.0667</v>
      </c>
      <c r="E19" s="27">
        <v>82.4</v>
      </c>
      <c r="F19" s="28">
        <v>66.6</v>
      </c>
      <c r="I19" s="34">
        <f t="shared" si="0"/>
        <v>70.26401</v>
      </c>
    </row>
    <row r="20" s="8" customFormat="1" ht="27.95" customHeight="1" spans="1:9">
      <c r="A20" s="24">
        <v>17</v>
      </c>
      <c r="B20" s="25" t="s">
        <v>51</v>
      </c>
      <c r="C20" s="26" t="s">
        <v>61</v>
      </c>
      <c r="D20" s="26">
        <v>63.8667</v>
      </c>
      <c r="E20" s="28" t="s">
        <v>124</v>
      </c>
      <c r="F20" s="28" t="s">
        <v>124</v>
      </c>
      <c r="I20" s="34">
        <f t="shared" si="0"/>
        <v>19.16001</v>
      </c>
    </row>
    <row r="21" s="8" customFormat="1" ht="27.95" customHeight="1" spans="1:9">
      <c r="A21" s="24">
        <v>18</v>
      </c>
      <c r="B21" s="25" t="s">
        <v>51</v>
      </c>
      <c r="C21" s="26" t="s">
        <v>63</v>
      </c>
      <c r="D21" s="26">
        <v>62.5</v>
      </c>
      <c r="E21" s="28" t="s">
        <v>124</v>
      </c>
      <c r="F21" s="28" t="s">
        <v>124</v>
      </c>
      <c r="I21" s="34">
        <f t="shared" si="0"/>
        <v>18.75</v>
      </c>
    </row>
    <row r="22" s="8" customFormat="1" ht="27.95" customHeight="1" spans="1:9">
      <c r="A22" s="24">
        <v>19</v>
      </c>
      <c r="B22" s="25" t="s">
        <v>51</v>
      </c>
      <c r="C22" s="26" t="s">
        <v>59</v>
      </c>
      <c r="D22" s="26">
        <v>62.3333</v>
      </c>
      <c r="E22" s="27">
        <v>86</v>
      </c>
      <c r="F22" s="28">
        <v>55.6</v>
      </c>
      <c r="I22" s="34">
        <f t="shared" si="0"/>
        <v>66.13199</v>
      </c>
    </row>
    <row r="23" s="8" customFormat="1" ht="27.95" customHeight="1" spans="1:9">
      <c r="A23" s="24">
        <v>20</v>
      </c>
      <c r="B23" s="25" t="s">
        <v>51</v>
      </c>
      <c r="C23" s="26" t="s">
        <v>65</v>
      </c>
      <c r="D23" s="26">
        <v>58.9333</v>
      </c>
      <c r="E23" s="28" t="s">
        <v>124</v>
      </c>
      <c r="F23" s="28" t="s">
        <v>124</v>
      </c>
      <c r="I23" s="34">
        <f t="shared" si="0"/>
        <v>17.67999</v>
      </c>
    </row>
    <row r="24" s="8" customFormat="1" ht="27.95" customHeight="1" spans="1:9">
      <c r="A24" s="24">
        <v>21</v>
      </c>
      <c r="B24" s="25" t="s">
        <v>51</v>
      </c>
      <c r="C24" s="26" t="s">
        <v>57</v>
      </c>
      <c r="D24" s="26">
        <v>58.2666</v>
      </c>
      <c r="E24" s="27">
        <v>88.8</v>
      </c>
      <c r="F24" s="28">
        <v>65</v>
      </c>
      <c r="I24" s="34">
        <f t="shared" si="0"/>
        <v>69.64398</v>
      </c>
    </row>
    <row r="25" s="8" customFormat="1" ht="27.95" customHeight="1" spans="1:9">
      <c r="A25" s="24">
        <v>22</v>
      </c>
      <c r="B25" s="25" t="s">
        <v>51</v>
      </c>
      <c r="C25" s="26" t="s">
        <v>67</v>
      </c>
      <c r="D25" s="26">
        <v>57.7</v>
      </c>
      <c r="E25" s="28" t="s">
        <v>124</v>
      </c>
      <c r="F25" s="28" t="s">
        <v>124</v>
      </c>
      <c r="I25" s="34">
        <f t="shared" si="0"/>
        <v>17.31</v>
      </c>
    </row>
    <row r="26" s="9" customFormat="1" ht="27.95" customHeight="1" spans="1:9">
      <c r="A26" s="29">
        <v>23</v>
      </c>
      <c r="B26" s="30" t="s">
        <v>69</v>
      </c>
      <c r="C26" s="31" t="s">
        <v>73</v>
      </c>
      <c r="D26" s="31">
        <v>57.6667</v>
      </c>
      <c r="E26" s="32">
        <v>71.8</v>
      </c>
      <c r="F26" s="33">
        <v>67.4</v>
      </c>
      <c r="I26" s="34">
        <f t="shared" si="0"/>
        <v>65.71201</v>
      </c>
    </row>
    <row r="27" s="9" customFormat="1" ht="27.95" customHeight="1" spans="1:9">
      <c r="A27" s="29">
        <v>24</v>
      </c>
      <c r="B27" s="30" t="s">
        <v>69</v>
      </c>
      <c r="C27" s="31" t="s">
        <v>75</v>
      </c>
      <c r="D27" s="31">
        <v>56.7667</v>
      </c>
      <c r="E27" s="32">
        <v>74.4</v>
      </c>
      <c r="F27" s="33">
        <v>45.6</v>
      </c>
      <c r="I27" s="34">
        <f t="shared" si="0"/>
        <v>57.01401</v>
      </c>
    </row>
    <row r="28" s="9" customFormat="1" ht="27.95" customHeight="1" spans="1:9">
      <c r="A28" s="29">
        <v>25</v>
      </c>
      <c r="B28" s="30" t="s">
        <v>69</v>
      </c>
      <c r="C28" s="31" t="s">
        <v>71</v>
      </c>
      <c r="D28" s="31">
        <v>56.1</v>
      </c>
      <c r="E28" s="32">
        <v>74.8</v>
      </c>
      <c r="F28" s="33">
        <v>75.4</v>
      </c>
      <c r="I28" s="34">
        <f t="shared" si="0"/>
        <v>69.442</v>
      </c>
    </row>
    <row r="29" s="8" customFormat="1" ht="27.95" customHeight="1" spans="1:9">
      <c r="A29" s="24">
        <v>26</v>
      </c>
      <c r="B29" s="25" t="s">
        <v>77</v>
      </c>
      <c r="C29" s="26" t="s">
        <v>79</v>
      </c>
      <c r="D29" s="26">
        <v>76</v>
      </c>
      <c r="E29" s="27">
        <v>81.6</v>
      </c>
      <c r="F29" s="28">
        <v>93</v>
      </c>
      <c r="I29" s="34">
        <f t="shared" si="0"/>
        <v>84.708</v>
      </c>
    </row>
    <row r="30" s="8" customFormat="1" ht="27.95" customHeight="1" spans="1:9">
      <c r="A30" s="24">
        <v>27</v>
      </c>
      <c r="B30" s="25" t="s">
        <v>77</v>
      </c>
      <c r="C30" s="26" t="s">
        <v>81</v>
      </c>
      <c r="D30" s="26">
        <v>64.6333</v>
      </c>
      <c r="E30" s="27">
        <v>78.6</v>
      </c>
      <c r="F30" s="28">
        <v>65.6</v>
      </c>
      <c r="I30" s="34">
        <f t="shared" si="0"/>
        <v>68.94999</v>
      </c>
    </row>
    <row r="31" s="8" customFormat="1" ht="27.95" customHeight="1" spans="1:9">
      <c r="A31" s="24">
        <v>28</v>
      </c>
      <c r="B31" s="25" t="s">
        <v>77</v>
      </c>
      <c r="C31" s="26" t="s">
        <v>89</v>
      </c>
      <c r="D31" s="26">
        <v>62.6</v>
      </c>
      <c r="E31" s="27">
        <v>76.2</v>
      </c>
      <c r="F31" s="28">
        <v>52.4</v>
      </c>
      <c r="I31" s="34">
        <f t="shared" si="0"/>
        <v>62.124</v>
      </c>
    </row>
    <row r="32" s="8" customFormat="1" ht="27.95" customHeight="1" spans="1:9">
      <c r="A32" s="24">
        <v>29</v>
      </c>
      <c r="B32" s="25" t="s">
        <v>77</v>
      </c>
      <c r="C32" s="26" t="s">
        <v>91</v>
      </c>
      <c r="D32" s="26">
        <v>61.2667</v>
      </c>
      <c r="E32" s="28" t="s">
        <v>124</v>
      </c>
      <c r="F32" s="28" t="s">
        <v>124</v>
      </c>
      <c r="I32" s="34">
        <f t="shared" si="0"/>
        <v>18.38001</v>
      </c>
    </row>
    <row r="33" s="8" customFormat="1" ht="27.95" customHeight="1" spans="1:9">
      <c r="A33" s="24">
        <v>30</v>
      </c>
      <c r="B33" s="25" t="s">
        <v>77</v>
      </c>
      <c r="C33" s="26" t="s">
        <v>83</v>
      </c>
      <c r="D33" s="26">
        <v>60.9667</v>
      </c>
      <c r="E33" s="27">
        <v>74.6</v>
      </c>
      <c r="F33" s="28">
        <v>61.4</v>
      </c>
      <c r="I33" s="34">
        <f t="shared" si="0"/>
        <v>64.96601</v>
      </c>
    </row>
    <row r="34" s="8" customFormat="1" ht="27.95" customHeight="1" spans="1:9">
      <c r="A34" s="24">
        <v>31</v>
      </c>
      <c r="B34" s="25" t="s">
        <v>77</v>
      </c>
      <c r="C34" s="26" t="s">
        <v>85</v>
      </c>
      <c r="D34" s="26">
        <v>60.7333</v>
      </c>
      <c r="E34" s="27">
        <v>70.8</v>
      </c>
      <c r="F34" s="28">
        <v>62.4</v>
      </c>
      <c r="I34" s="34">
        <f t="shared" si="0"/>
        <v>64.25199</v>
      </c>
    </row>
    <row r="35" s="8" customFormat="1" ht="27.95" customHeight="1" spans="1:9">
      <c r="A35" s="24">
        <v>32</v>
      </c>
      <c r="B35" s="25" t="s">
        <v>77</v>
      </c>
      <c r="C35" s="26" t="s">
        <v>87</v>
      </c>
      <c r="D35" s="26">
        <v>57.3333</v>
      </c>
      <c r="E35" s="27">
        <v>79.4</v>
      </c>
      <c r="F35" s="28">
        <v>55.8</v>
      </c>
      <c r="I35" s="34">
        <f t="shared" si="0"/>
        <v>62.86799</v>
      </c>
    </row>
    <row r="36" s="8" customFormat="1" ht="27.95" customHeight="1" spans="1:9">
      <c r="A36" s="24">
        <v>33</v>
      </c>
      <c r="B36" s="25" t="s">
        <v>77</v>
      </c>
      <c r="C36" s="26" t="s">
        <v>93</v>
      </c>
      <c r="D36" s="26">
        <v>52.6667</v>
      </c>
      <c r="E36" s="28" t="s">
        <v>124</v>
      </c>
      <c r="F36" s="28" t="s">
        <v>124</v>
      </c>
      <c r="I36" s="34">
        <f t="shared" si="0"/>
        <v>15.80001</v>
      </c>
    </row>
    <row r="37" s="9" customFormat="1" ht="27.95" customHeight="1" spans="1:9">
      <c r="A37" s="29">
        <v>34</v>
      </c>
      <c r="B37" s="30" t="s">
        <v>95</v>
      </c>
      <c r="C37" s="31" t="s">
        <v>99</v>
      </c>
      <c r="D37" s="31">
        <v>67.5333</v>
      </c>
      <c r="E37" s="33" t="s">
        <v>124</v>
      </c>
      <c r="F37" s="33" t="s">
        <v>124</v>
      </c>
      <c r="I37" s="34">
        <f t="shared" si="0"/>
        <v>20.25999</v>
      </c>
    </row>
    <row r="38" s="9" customFormat="1" ht="27.95" customHeight="1" spans="1:9">
      <c r="A38" s="29">
        <v>35</v>
      </c>
      <c r="B38" s="30" t="s">
        <v>95</v>
      </c>
      <c r="C38" s="31" t="s">
        <v>101</v>
      </c>
      <c r="D38" s="31">
        <v>66.6667</v>
      </c>
      <c r="E38" s="33" t="s">
        <v>124</v>
      </c>
      <c r="F38" s="33" t="s">
        <v>124</v>
      </c>
      <c r="I38" s="34">
        <f t="shared" si="0"/>
        <v>20.00001</v>
      </c>
    </row>
    <row r="39" s="9" customFormat="1" ht="27.95" customHeight="1" spans="1:9">
      <c r="A39" s="29">
        <v>36</v>
      </c>
      <c r="B39" s="30" t="s">
        <v>95</v>
      </c>
      <c r="C39" s="31" t="s">
        <v>97</v>
      </c>
      <c r="D39" s="31">
        <v>65.1667</v>
      </c>
      <c r="E39" s="32">
        <v>77.4</v>
      </c>
      <c r="F39" s="33">
        <v>80</v>
      </c>
      <c r="I39" s="34">
        <f t="shared" si="0"/>
        <v>74.82201</v>
      </c>
    </row>
    <row r="40" s="8" customFormat="1" ht="27.95" customHeight="1" spans="1:9">
      <c r="A40" s="24">
        <v>37</v>
      </c>
      <c r="B40" s="25" t="s">
        <v>103</v>
      </c>
      <c r="C40" s="26" t="s">
        <v>105</v>
      </c>
      <c r="D40" s="26">
        <v>71.7</v>
      </c>
      <c r="E40" s="27">
        <v>78.4</v>
      </c>
      <c r="F40" s="28">
        <v>70.2</v>
      </c>
      <c r="I40" s="34">
        <f t="shared" si="0"/>
        <v>72.946</v>
      </c>
    </row>
    <row r="41" s="8" customFormat="1" ht="27.95" customHeight="1" spans="1:9">
      <c r="A41" s="24">
        <v>38</v>
      </c>
      <c r="B41" s="25" t="s">
        <v>103</v>
      </c>
      <c r="C41" s="26" t="s">
        <v>107</v>
      </c>
      <c r="D41" s="26">
        <v>70.2</v>
      </c>
      <c r="E41" s="27">
        <v>78.6</v>
      </c>
      <c r="F41" s="28">
        <v>61</v>
      </c>
      <c r="I41" s="34">
        <f t="shared" si="0"/>
        <v>68.688</v>
      </c>
    </row>
    <row r="42" s="8" customFormat="1" ht="27.95" customHeight="1" spans="1:9">
      <c r="A42" s="24">
        <v>39</v>
      </c>
      <c r="B42" s="25" t="s">
        <v>103</v>
      </c>
      <c r="C42" s="26" t="s">
        <v>109</v>
      </c>
      <c r="D42" s="26">
        <v>69.1333</v>
      </c>
      <c r="E42" s="27">
        <v>74.2</v>
      </c>
      <c r="F42" s="28">
        <v>35.4</v>
      </c>
      <c r="I42" s="34">
        <f t="shared" si="0"/>
        <v>56.38399</v>
      </c>
    </row>
    <row r="43" s="9" customFormat="1" ht="27.95" customHeight="1" spans="1:9">
      <c r="A43" s="29">
        <v>40</v>
      </c>
      <c r="B43" s="30" t="s">
        <v>111</v>
      </c>
      <c r="C43" s="31" t="s">
        <v>113</v>
      </c>
      <c r="D43" s="31" t="s">
        <v>114</v>
      </c>
      <c r="E43" s="32">
        <v>92.2</v>
      </c>
      <c r="F43" s="33">
        <v>78.2</v>
      </c>
      <c r="I43" s="35">
        <f t="shared" ref="I43:I48" si="1">E43*0.4+F43*0.6</f>
        <v>83.8</v>
      </c>
    </row>
    <row r="44" s="8" customFormat="1" ht="27.95" customHeight="1" spans="1:9">
      <c r="A44" s="24">
        <v>41</v>
      </c>
      <c r="B44" s="25" t="s">
        <v>115</v>
      </c>
      <c r="C44" s="26" t="s">
        <v>117</v>
      </c>
      <c r="D44" s="26" t="s">
        <v>114</v>
      </c>
      <c r="E44" s="27">
        <v>88</v>
      </c>
      <c r="F44" s="28">
        <v>79</v>
      </c>
      <c r="I44" s="35">
        <f t="shared" si="1"/>
        <v>82.6</v>
      </c>
    </row>
    <row r="45" s="8" customFormat="1" ht="27.95" customHeight="1" spans="1:9">
      <c r="A45" s="24">
        <v>42</v>
      </c>
      <c r="B45" s="25" t="s">
        <v>115</v>
      </c>
      <c r="C45" s="26" t="s">
        <v>118</v>
      </c>
      <c r="D45" s="26" t="s">
        <v>114</v>
      </c>
      <c r="E45" s="27">
        <v>81.6</v>
      </c>
      <c r="F45" s="28">
        <v>74.8</v>
      </c>
      <c r="I45" s="35">
        <f t="shared" si="1"/>
        <v>77.52</v>
      </c>
    </row>
    <row r="46" s="8" customFormat="1" ht="27.95" customHeight="1" spans="1:9">
      <c r="A46" s="24">
        <v>43</v>
      </c>
      <c r="B46" s="25" t="s">
        <v>115</v>
      </c>
      <c r="C46" s="26" t="s">
        <v>119</v>
      </c>
      <c r="D46" s="26" t="s">
        <v>114</v>
      </c>
      <c r="E46" s="27">
        <v>83.2</v>
      </c>
      <c r="F46" s="28">
        <v>69.4</v>
      </c>
      <c r="I46" s="35">
        <f t="shared" si="1"/>
        <v>74.92</v>
      </c>
    </row>
    <row r="47" s="9" customFormat="1" ht="27.95" customHeight="1" spans="1:9">
      <c r="A47" s="29">
        <v>44</v>
      </c>
      <c r="B47" s="30" t="s">
        <v>115</v>
      </c>
      <c r="C47" s="31" t="s">
        <v>121</v>
      </c>
      <c r="D47" s="31" t="s">
        <v>114</v>
      </c>
      <c r="E47" s="32">
        <v>85.2</v>
      </c>
      <c r="F47" s="33">
        <v>81.6</v>
      </c>
      <c r="I47" s="35">
        <f t="shared" si="1"/>
        <v>83.04</v>
      </c>
    </row>
    <row r="48" s="9" customFormat="1" ht="27.95" customHeight="1" spans="1:9">
      <c r="A48" s="29">
        <v>45</v>
      </c>
      <c r="B48" s="30" t="s">
        <v>115</v>
      </c>
      <c r="C48" s="31" t="s">
        <v>122</v>
      </c>
      <c r="D48" s="31" t="s">
        <v>114</v>
      </c>
      <c r="E48" s="33" t="s">
        <v>124</v>
      </c>
      <c r="F48" s="33" t="s">
        <v>124</v>
      </c>
      <c r="I48" s="35">
        <f t="shared" si="1"/>
        <v>0</v>
      </c>
    </row>
  </sheetData>
  <mergeCells count="6">
    <mergeCell ref="B1:F1"/>
    <mergeCell ref="E2:F2"/>
    <mergeCell ref="A2:A3"/>
    <mergeCell ref="B2:B3"/>
    <mergeCell ref="C2:C3"/>
    <mergeCell ref="D2:D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8"/>
  <sheetViews>
    <sheetView workbookViewId="0">
      <selection activeCell="A1" sqref="A$1:A$1048576"/>
    </sheetView>
  </sheetViews>
  <sheetFormatPr defaultColWidth="9" defaultRowHeight="13.5"/>
  <cols>
    <col min="1" max="1" width="10.125" style="1" customWidth="1"/>
  </cols>
  <sheetData>
    <row r="1" ht="27" spans="1:1">
      <c r="A1" s="2" t="s">
        <v>0</v>
      </c>
    </row>
    <row r="2" spans="1:1">
      <c r="A2" s="3" t="s">
        <v>2</v>
      </c>
    </row>
    <row r="3" spans="1:1">
      <c r="A3" s="3"/>
    </row>
    <row r="4" ht="27" spans="1:1">
      <c r="A4" s="4" t="s">
        <v>16</v>
      </c>
    </row>
    <row r="5" ht="27" spans="1:1">
      <c r="A5" s="4" t="s">
        <v>16</v>
      </c>
    </row>
    <row r="6" ht="27" spans="1:1">
      <c r="A6" s="4" t="s">
        <v>16</v>
      </c>
    </row>
    <row r="7" ht="27" spans="1:1">
      <c r="A7" s="4" t="s">
        <v>16</v>
      </c>
    </row>
    <row r="8" ht="27" spans="1:1">
      <c r="A8" s="4" t="s">
        <v>16</v>
      </c>
    </row>
    <row r="9" ht="27" spans="1:1">
      <c r="A9" s="4" t="s">
        <v>16</v>
      </c>
    </row>
    <row r="10" ht="27" spans="1:1">
      <c r="A10" s="4" t="s">
        <v>16</v>
      </c>
    </row>
    <row r="11" ht="27" spans="1:1">
      <c r="A11" s="4" t="s">
        <v>16</v>
      </c>
    </row>
    <row r="12" spans="1:1">
      <c r="A12" s="5" t="s">
        <v>35</v>
      </c>
    </row>
    <row r="13" spans="1:1">
      <c r="A13" s="5" t="s">
        <v>35</v>
      </c>
    </row>
    <row r="14" spans="1:1">
      <c r="A14" s="5" t="s">
        <v>35</v>
      </c>
    </row>
    <row r="15" ht="40.5" spans="1:1">
      <c r="A15" s="6" t="s">
        <v>43</v>
      </c>
    </row>
    <row r="16" ht="40.5" spans="1:1">
      <c r="A16" s="6" t="s">
        <v>43</v>
      </c>
    </row>
    <row r="17" ht="40.5" spans="1:1">
      <c r="A17" s="6" t="s">
        <v>43</v>
      </c>
    </row>
    <row r="18" ht="27" spans="1:1">
      <c r="A18" s="5" t="s">
        <v>51</v>
      </c>
    </row>
    <row r="19" ht="27" spans="1:1">
      <c r="A19" s="5" t="s">
        <v>51</v>
      </c>
    </row>
    <row r="20" ht="27" spans="1:1">
      <c r="A20" s="5" t="s">
        <v>51</v>
      </c>
    </row>
    <row r="21" ht="27" spans="1:1">
      <c r="A21" s="5" t="s">
        <v>51</v>
      </c>
    </row>
    <row r="22" ht="27" spans="1:1">
      <c r="A22" s="5" t="s">
        <v>51</v>
      </c>
    </row>
    <row r="23" ht="27" spans="1:1">
      <c r="A23" s="5" t="s">
        <v>51</v>
      </c>
    </row>
    <row r="24" ht="27" spans="1:1">
      <c r="A24" s="5" t="s">
        <v>51</v>
      </c>
    </row>
    <row r="25" ht="27" spans="1:1">
      <c r="A25" s="5" t="s">
        <v>51</v>
      </c>
    </row>
    <row r="26" spans="1:1">
      <c r="A26" s="6" t="s">
        <v>69</v>
      </c>
    </row>
    <row r="27" spans="1:1">
      <c r="A27" s="6" t="s">
        <v>69</v>
      </c>
    </row>
    <row r="28" spans="1:1">
      <c r="A28" s="6" t="s">
        <v>69</v>
      </c>
    </row>
    <row r="29" ht="40.5" spans="1:1">
      <c r="A29" s="5" t="s">
        <v>77</v>
      </c>
    </row>
    <row r="30" ht="40.5" spans="1:1">
      <c r="A30" s="5" t="s">
        <v>77</v>
      </c>
    </row>
    <row r="31" ht="40.5" spans="1:1">
      <c r="A31" s="5" t="s">
        <v>77</v>
      </c>
    </row>
    <row r="32" ht="40.5" spans="1:1">
      <c r="A32" s="5" t="s">
        <v>77</v>
      </c>
    </row>
    <row r="33" ht="40.5" spans="1:1">
      <c r="A33" s="5" t="s">
        <v>77</v>
      </c>
    </row>
    <row r="34" ht="40.5" spans="1:1">
      <c r="A34" s="5" t="s">
        <v>77</v>
      </c>
    </row>
    <row r="35" ht="40.5" spans="1:1">
      <c r="A35" s="5" t="s">
        <v>77</v>
      </c>
    </row>
    <row r="36" ht="40.5" spans="1:1">
      <c r="A36" s="5" t="s">
        <v>77</v>
      </c>
    </row>
    <row r="37" ht="27" spans="1:1">
      <c r="A37" s="6" t="s">
        <v>95</v>
      </c>
    </row>
    <row r="38" ht="27" spans="1:1">
      <c r="A38" s="6" t="s">
        <v>95</v>
      </c>
    </row>
    <row r="39" ht="27" spans="1:1">
      <c r="A39" s="6" t="s">
        <v>95</v>
      </c>
    </row>
    <row r="40" ht="27" spans="1:1">
      <c r="A40" s="5" t="s">
        <v>103</v>
      </c>
    </row>
    <row r="41" ht="27" spans="1:1">
      <c r="A41" s="5" t="s">
        <v>103</v>
      </c>
    </row>
    <row r="42" ht="27" spans="1:1">
      <c r="A42" s="5" t="s">
        <v>103</v>
      </c>
    </row>
    <row r="43" spans="1:1">
      <c r="A43" s="6" t="s">
        <v>111</v>
      </c>
    </row>
    <row r="44" spans="1:1">
      <c r="A44" s="5" t="s">
        <v>115</v>
      </c>
    </row>
    <row r="45" spans="1:1">
      <c r="A45" s="5" t="s">
        <v>115</v>
      </c>
    </row>
    <row r="46" spans="1:1">
      <c r="A46" s="5" t="s">
        <v>115</v>
      </c>
    </row>
    <row r="47" spans="1:1">
      <c r="A47" s="6" t="s">
        <v>115</v>
      </c>
    </row>
    <row r="48" spans="1:1">
      <c r="A48" s="6" t="s">
        <v>115</v>
      </c>
    </row>
  </sheetData>
  <mergeCells count="1">
    <mergeCell ref="A2:A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2017-09-01T09:40:45Z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