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640"/>
  </bookViews>
  <sheets>
    <sheet name="Sheet2" sheetId="2" r:id="rId1"/>
  </sheets>
  <definedNames>
    <definedName name="_xlnm.Print_Titles" localSheetId="0">Sheet2!$3:$4</definedName>
  </definedNames>
  <calcPr calcId="124519"/>
</workbook>
</file>

<file path=xl/calcChain.xml><?xml version="1.0" encoding="utf-8"?>
<calcChain xmlns="http://schemas.openxmlformats.org/spreadsheetml/2006/main">
  <c r="S21" i="2"/>
  <c r="S20"/>
  <c r="S13"/>
  <c r="J5"/>
  <c r="Q5" s="1"/>
  <c r="S5" s="1"/>
  <c r="J6"/>
  <c r="J7"/>
  <c r="J8"/>
  <c r="J9"/>
  <c r="J10"/>
  <c r="J11"/>
  <c r="J12"/>
  <c r="J13"/>
  <c r="J14"/>
  <c r="J15"/>
  <c r="J16"/>
  <c r="J17"/>
  <c r="J18"/>
  <c r="J19"/>
  <c r="J20"/>
  <c r="J21"/>
  <c r="Q11"/>
  <c r="S11" s="1"/>
  <c r="Q8"/>
  <c r="S8" s="1"/>
  <c r="Q21"/>
  <c r="Q20"/>
  <c r="Q19"/>
  <c r="S19" s="1"/>
  <c r="Q18"/>
  <c r="S18" s="1"/>
  <c r="Q17"/>
  <c r="S17" s="1"/>
  <c r="Q16"/>
  <c r="S16" s="1"/>
  <c r="Q15"/>
  <c r="S15" s="1"/>
  <c r="Q14"/>
  <c r="S14" s="1"/>
  <c r="Q13"/>
  <c r="Q12"/>
  <c r="S12" s="1"/>
  <c r="Q10"/>
  <c r="S10" s="1"/>
  <c r="Q9"/>
  <c r="S9" s="1"/>
  <c r="Q7"/>
  <c r="S7" s="1"/>
  <c r="Q6"/>
  <c r="S6" s="1"/>
</calcChain>
</file>

<file path=xl/sharedStrings.xml><?xml version="1.0" encoding="utf-8"?>
<sst xmlns="http://schemas.openxmlformats.org/spreadsheetml/2006/main" count="158" uniqueCount="122">
  <si>
    <t>421102199304230517</t>
  </si>
  <si>
    <t>20180900518</t>
  </si>
  <si>
    <t>黄州区火车站财政所</t>
  </si>
  <si>
    <t>006</t>
  </si>
  <si>
    <t>张鸽</t>
  </si>
  <si>
    <t>421125199208170045</t>
  </si>
  <si>
    <t>黄州区博物馆</t>
  </si>
  <si>
    <t>20180901929</t>
  </si>
  <si>
    <t>王倩</t>
  </si>
  <si>
    <t>20180902010</t>
  </si>
  <si>
    <t>黄州区社保局</t>
  </si>
  <si>
    <t>008</t>
  </si>
  <si>
    <t>高鑫</t>
  </si>
  <si>
    <t>420606199411013536</t>
  </si>
  <si>
    <t>20180900601</t>
  </si>
  <si>
    <t>黄州区植保站</t>
  </si>
  <si>
    <t>009</t>
  </si>
  <si>
    <t>申梦香</t>
  </si>
  <si>
    <t>42112519890217202X</t>
  </si>
  <si>
    <t>20180900207</t>
  </si>
  <si>
    <t>黄州区村镇建设规划管理中心</t>
  </si>
  <si>
    <t>010</t>
  </si>
  <si>
    <t>陈跻</t>
  </si>
  <si>
    <t>421102198911080499</t>
  </si>
  <si>
    <t>20180900223</t>
  </si>
  <si>
    <t>曹翼锋</t>
  </si>
  <si>
    <t>421181199210115011</t>
  </si>
  <si>
    <t>20180902722</t>
  </si>
  <si>
    <t>黄州区对外贸易促进会</t>
  </si>
  <si>
    <t>011</t>
  </si>
  <si>
    <t>吴靖雯</t>
  </si>
  <si>
    <t>421102199307100566</t>
  </si>
  <si>
    <t>20180900724</t>
  </si>
  <si>
    <t>黄州区幼儿园</t>
  </si>
  <si>
    <t>012</t>
  </si>
  <si>
    <t>王谦</t>
  </si>
  <si>
    <t>42213019930423176X</t>
  </si>
  <si>
    <t>20180900711</t>
  </si>
  <si>
    <t>郭爽</t>
  </si>
  <si>
    <t>421122199509250066</t>
  </si>
  <si>
    <t>20180900702</t>
  </si>
  <si>
    <t>汪星汝</t>
  </si>
  <si>
    <t>421102199604180507</t>
  </si>
  <si>
    <t>20180900619</t>
  </si>
  <si>
    <t>20180900608</t>
  </si>
  <si>
    <t>42112119911007202X</t>
  </si>
  <si>
    <t>罗婷</t>
  </si>
  <si>
    <t>421102199306010462</t>
  </si>
  <si>
    <t>准考证号</t>
  </si>
  <si>
    <t>考场</t>
  </si>
  <si>
    <t>座号</t>
  </si>
  <si>
    <t>招聘单位</t>
  </si>
  <si>
    <t>岗位
代码</t>
  </si>
  <si>
    <t>考生姓名</t>
  </si>
  <si>
    <t>身份证号</t>
  </si>
  <si>
    <t>性别</t>
  </si>
  <si>
    <t>职倾
分数</t>
  </si>
  <si>
    <t>专业
分数</t>
  </si>
  <si>
    <t>专业明细分数</t>
  </si>
  <si>
    <t>三支一扶加分</t>
  </si>
  <si>
    <t>笔试
总成绩</t>
  </si>
  <si>
    <t>岗位排名</t>
  </si>
  <si>
    <t>客观题</t>
  </si>
  <si>
    <t>主观题1</t>
  </si>
  <si>
    <t>主观题2</t>
  </si>
  <si>
    <t>主观题3</t>
  </si>
  <si>
    <t>主观题4</t>
  </si>
  <si>
    <t>20180900120</t>
  </si>
  <si>
    <t>1</t>
  </si>
  <si>
    <t>20</t>
  </si>
  <si>
    <t>火车站经济开发区</t>
  </si>
  <si>
    <t>001</t>
  </si>
  <si>
    <t>项有朋</t>
  </si>
  <si>
    <t>421127199402180418</t>
  </si>
  <si>
    <t>男</t>
  </si>
  <si>
    <t>4</t>
  </si>
  <si>
    <t>13</t>
  </si>
  <si>
    <t>10</t>
  </si>
  <si>
    <t>6</t>
  </si>
  <si>
    <t>女</t>
  </si>
  <si>
    <t>24</t>
  </si>
  <si>
    <t>5</t>
  </si>
  <si>
    <t>15</t>
  </si>
  <si>
    <t>8</t>
  </si>
  <si>
    <t>18</t>
  </si>
  <si>
    <t>19</t>
  </si>
  <si>
    <t>2</t>
  </si>
  <si>
    <t>17</t>
  </si>
  <si>
    <t>11</t>
  </si>
  <si>
    <t>7</t>
  </si>
  <si>
    <t>9</t>
  </si>
  <si>
    <t>3</t>
  </si>
  <si>
    <t>22</t>
  </si>
  <si>
    <t>23</t>
  </si>
  <si>
    <t>20180900902</t>
  </si>
  <si>
    <t>黄州区南湖街道办事处</t>
  </si>
  <si>
    <t>002</t>
  </si>
  <si>
    <t>向诗婕</t>
  </si>
  <si>
    <t>421127199410230067</t>
  </si>
  <si>
    <t>27</t>
  </si>
  <si>
    <t>29</t>
  </si>
  <si>
    <t>20180901513</t>
  </si>
  <si>
    <t>黄州区政府政务信息中心</t>
  </si>
  <si>
    <t>003</t>
  </si>
  <si>
    <t>洪攀</t>
  </si>
  <si>
    <t>422101198912016725</t>
  </si>
  <si>
    <t>20180900317</t>
  </si>
  <si>
    <t>黄州区堵城财政所</t>
  </si>
  <si>
    <t>004</t>
  </si>
  <si>
    <t>漆玲</t>
  </si>
  <si>
    <t>421121199109060048</t>
  </si>
  <si>
    <t>20180900409</t>
  </si>
  <si>
    <t>黄州区陈策楼财政所</t>
  </si>
  <si>
    <t>005</t>
  </si>
  <si>
    <t>易辉</t>
  </si>
  <si>
    <t>王智麟</t>
  </si>
  <si>
    <t>备注</t>
    <phoneticPr fontId="2" type="noConversion"/>
  </si>
  <si>
    <t>面试总成绩</t>
    <phoneticPr fontId="2" type="noConversion"/>
  </si>
  <si>
    <t>综合成绩</t>
    <phoneticPr fontId="2" type="noConversion"/>
  </si>
  <si>
    <t>007</t>
    <phoneticPr fontId="2" type="noConversion"/>
  </si>
  <si>
    <t>男</t>
    <phoneticPr fontId="2" type="noConversion"/>
  </si>
  <si>
    <t>黄州区事业单位2018年公开招聘工作人员进入体检、考察人员名单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</si>
</sst>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W10" sqref="W10"/>
    </sheetView>
  </sheetViews>
  <sheetFormatPr defaultColWidth="8.75" defaultRowHeight="14.25"/>
  <cols>
    <col min="1" max="1" width="13.875" customWidth="1"/>
    <col min="2" max="3" width="0" hidden="1" customWidth="1"/>
    <col min="4" max="4" width="28.5" customWidth="1"/>
    <col min="5" max="5" width="7.25" customWidth="1"/>
    <col min="6" max="6" width="9.375" customWidth="1"/>
    <col min="7" max="7" width="21.625" hidden="1" customWidth="1"/>
    <col min="8" max="8" width="6" customWidth="1"/>
    <col min="9" max="9" width="7.625" customWidth="1"/>
    <col min="10" max="10" width="8.625" customWidth="1"/>
    <col min="11" max="15" width="0" hidden="1" customWidth="1"/>
    <col min="16" max="16" width="6.625" customWidth="1"/>
    <col min="17" max="17" width="9.25" customWidth="1"/>
    <col min="18" max="19" width="9.625" customWidth="1"/>
    <col min="20" max="20" width="8.25" customWidth="1"/>
    <col min="21" max="21" width="6.5" style="8" customWidth="1"/>
  </cols>
  <sheetData>
    <row r="1" spans="1:21" ht="13.5" customHeight="1">
      <c r="A1" s="17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25" t="s">
        <v>48</v>
      </c>
      <c r="B3" s="25" t="s">
        <v>49</v>
      </c>
      <c r="C3" s="25" t="s">
        <v>50</v>
      </c>
      <c r="D3" s="25" t="s">
        <v>51</v>
      </c>
      <c r="E3" s="27" t="s">
        <v>52</v>
      </c>
      <c r="F3" s="25" t="s">
        <v>53</v>
      </c>
      <c r="G3" s="25" t="s">
        <v>54</v>
      </c>
      <c r="H3" s="12" t="s">
        <v>55</v>
      </c>
      <c r="I3" s="19" t="s">
        <v>56</v>
      </c>
      <c r="J3" s="21" t="s">
        <v>57</v>
      </c>
      <c r="K3" s="23" t="s">
        <v>58</v>
      </c>
      <c r="L3" s="23"/>
      <c r="M3" s="23"/>
      <c r="N3" s="23"/>
      <c r="O3" s="23"/>
      <c r="P3" s="24" t="s">
        <v>59</v>
      </c>
      <c r="Q3" s="26" t="s">
        <v>60</v>
      </c>
      <c r="R3" s="13" t="s">
        <v>117</v>
      </c>
      <c r="S3" s="13" t="s">
        <v>118</v>
      </c>
      <c r="T3" s="24" t="s">
        <v>61</v>
      </c>
      <c r="U3" s="15" t="s">
        <v>116</v>
      </c>
    </row>
    <row r="4" spans="1:21" ht="19.5" customHeight="1">
      <c r="A4" s="25"/>
      <c r="B4" s="25"/>
      <c r="C4" s="25"/>
      <c r="D4" s="25"/>
      <c r="E4" s="25"/>
      <c r="F4" s="25"/>
      <c r="G4" s="25"/>
      <c r="H4" s="12"/>
      <c r="I4" s="20"/>
      <c r="J4" s="22"/>
      <c r="K4" s="1" t="s">
        <v>62</v>
      </c>
      <c r="L4" s="1" t="s">
        <v>63</v>
      </c>
      <c r="M4" s="1" t="s">
        <v>64</v>
      </c>
      <c r="N4" s="1" t="s">
        <v>65</v>
      </c>
      <c r="O4" s="1" t="s">
        <v>66</v>
      </c>
      <c r="P4" s="24"/>
      <c r="Q4" s="23"/>
      <c r="R4" s="14"/>
      <c r="S4" s="14"/>
      <c r="T4" s="24"/>
      <c r="U4" s="16"/>
    </row>
    <row r="5" spans="1:21" ht="27" customHeight="1">
      <c r="A5" s="10" t="s">
        <v>67</v>
      </c>
      <c r="B5" s="10" t="s">
        <v>68</v>
      </c>
      <c r="C5" s="10" t="s">
        <v>69</v>
      </c>
      <c r="D5" s="4" t="s">
        <v>70</v>
      </c>
      <c r="E5" s="10" t="s">
        <v>71</v>
      </c>
      <c r="F5" s="3" t="s">
        <v>72</v>
      </c>
      <c r="G5" s="10" t="s">
        <v>73</v>
      </c>
      <c r="H5" s="10" t="s">
        <v>74</v>
      </c>
      <c r="I5" s="2">
        <v>61</v>
      </c>
      <c r="J5" s="11">
        <f>SUM(K5:O5)</f>
        <v>67</v>
      </c>
      <c r="K5" s="11">
        <v>35</v>
      </c>
      <c r="L5" s="11">
        <v>12</v>
      </c>
      <c r="M5" s="11">
        <v>20</v>
      </c>
      <c r="N5" s="11"/>
      <c r="O5" s="11"/>
      <c r="P5" s="11"/>
      <c r="Q5" s="11">
        <f t="shared" ref="Q5:Q13" si="0">SUM(I5*0.3,J5*0.7,P5)</f>
        <v>65.2</v>
      </c>
      <c r="R5" s="11">
        <v>83</v>
      </c>
      <c r="S5" s="11">
        <f>Q5*0.5+R5*0.5</f>
        <v>74.099999999999994</v>
      </c>
      <c r="T5" s="11">
        <v>1</v>
      </c>
      <c r="U5" s="6"/>
    </row>
    <row r="6" spans="1:21" ht="27" customHeight="1">
      <c r="A6" s="3" t="s">
        <v>94</v>
      </c>
      <c r="B6" s="3" t="s">
        <v>90</v>
      </c>
      <c r="C6" s="3" t="s">
        <v>86</v>
      </c>
      <c r="D6" s="3" t="s">
        <v>95</v>
      </c>
      <c r="E6" s="3" t="s">
        <v>96</v>
      </c>
      <c r="F6" s="3" t="s">
        <v>97</v>
      </c>
      <c r="G6" s="3" t="s">
        <v>98</v>
      </c>
      <c r="H6" s="3" t="s">
        <v>79</v>
      </c>
      <c r="I6" s="5">
        <v>65</v>
      </c>
      <c r="J6" s="6">
        <f t="shared" ref="J6:J13" si="1">SUM(K6:O6)</f>
        <v>73</v>
      </c>
      <c r="K6" s="3"/>
      <c r="L6" s="6">
        <v>13</v>
      </c>
      <c r="M6" s="6">
        <v>16</v>
      </c>
      <c r="N6" s="6">
        <v>16</v>
      </c>
      <c r="O6" s="6">
        <v>28</v>
      </c>
      <c r="P6" s="6"/>
      <c r="Q6" s="6">
        <f t="shared" si="0"/>
        <v>70.599999999999994</v>
      </c>
      <c r="R6" s="6">
        <v>87.4</v>
      </c>
      <c r="S6" s="11">
        <f t="shared" ref="S6:S8" si="2">Q6*0.5+R6*0.5</f>
        <v>79</v>
      </c>
      <c r="T6" s="6">
        <v>1</v>
      </c>
      <c r="U6" s="6"/>
    </row>
    <row r="7" spans="1:21" ht="27" customHeight="1">
      <c r="A7" s="3" t="s">
        <v>101</v>
      </c>
      <c r="B7" s="3" t="s">
        <v>82</v>
      </c>
      <c r="C7" s="3" t="s">
        <v>76</v>
      </c>
      <c r="D7" s="4" t="s">
        <v>102</v>
      </c>
      <c r="E7" s="3" t="s">
        <v>103</v>
      </c>
      <c r="F7" s="3" t="s">
        <v>104</v>
      </c>
      <c r="G7" s="3" t="s">
        <v>105</v>
      </c>
      <c r="H7" s="3" t="s">
        <v>79</v>
      </c>
      <c r="I7" s="5">
        <v>74</v>
      </c>
      <c r="J7" s="6">
        <f t="shared" si="1"/>
        <v>79</v>
      </c>
      <c r="K7" s="3"/>
      <c r="L7" s="6">
        <v>16</v>
      </c>
      <c r="M7" s="6">
        <v>16</v>
      </c>
      <c r="N7" s="6">
        <v>16</v>
      </c>
      <c r="O7" s="6">
        <v>31</v>
      </c>
      <c r="P7" s="6"/>
      <c r="Q7" s="6">
        <f t="shared" si="0"/>
        <v>77.5</v>
      </c>
      <c r="R7" s="6">
        <v>84.4</v>
      </c>
      <c r="S7" s="11">
        <f t="shared" si="2"/>
        <v>80.95</v>
      </c>
      <c r="T7" s="6">
        <v>1</v>
      </c>
      <c r="U7" s="6"/>
    </row>
    <row r="8" spans="1:21" ht="27" customHeight="1">
      <c r="A8" s="3" t="s">
        <v>106</v>
      </c>
      <c r="B8" s="3" t="s">
        <v>91</v>
      </c>
      <c r="C8" s="3" t="s">
        <v>87</v>
      </c>
      <c r="D8" s="4" t="s">
        <v>107</v>
      </c>
      <c r="E8" s="3" t="s">
        <v>108</v>
      </c>
      <c r="F8" s="3" t="s">
        <v>109</v>
      </c>
      <c r="G8" s="3" t="s">
        <v>110</v>
      </c>
      <c r="H8" s="3" t="s">
        <v>79</v>
      </c>
      <c r="I8" s="5">
        <v>68</v>
      </c>
      <c r="J8" s="6">
        <f t="shared" si="1"/>
        <v>60</v>
      </c>
      <c r="K8" s="6">
        <v>42</v>
      </c>
      <c r="L8" s="6">
        <v>18</v>
      </c>
      <c r="M8" s="6"/>
      <c r="N8" s="6"/>
      <c r="O8" s="6"/>
      <c r="P8" s="6"/>
      <c r="Q8" s="6">
        <f t="shared" si="0"/>
        <v>62.4</v>
      </c>
      <c r="R8" s="6">
        <v>83.8</v>
      </c>
      <c r="S8" s="11">
        <f t="shared" si="2"/>
        <v>73.099999999999994</v>
      </c>
      <c r="T8" s="6">
        <v>1</v>
      </c>
      <c r="U8" s="6"/>
    </row>
    <row r="9" spans="1:21" ht="27" customHeight="1">
      <c r="A9" s="3" t="s">
        <v>111</v>
      </c>
      <c r="B9" s="3" t="s">
        <v>75</v>
      </c>
      <c r="C9" s="3" t="s">
        <v>90</v>
      </c>
      <c r="D9" s="4" t="s">
        <v>112</v>
      </c>
      <c r="E9" s="3" t="s">
        <v>113</v>
      </c>
      <c r="F9" s="3" t="s">
        <v>114</v>
      </c>
      <c r="G9" s="3" t="s">
        <v>0</v>
      </c>
      <c r="H9" s="3" t="s">
        <v>74</v>
      </c>
      <c r="I9" s="5">
        <v>61</v>
      </c>
      <c r="J9" s="6">
        <f t="shared" si="1"/>
        <v>50</v>
      </c>
      <c r="K9" s="6">
        <v>41</v>
      </c>
      <c r="L9" s="6">
        <v>9</v>
      </c>
      <c r="M9" s="6"/>
      <c r="N9" s="6"/>
      <c r="O9" s="6"/>
      <c r="P9" s="6"/>
      <c r="Q9" s="6">
        <f t="shared" si="0"/>
        <v>53.3</v>
      </c>
      <c r="R9" s="6">
        <v>79</v>
      </c>
      <c r="S9" s="11">
        <f t="shared" ref="S9:S12" si="3">Q9*0.5+R9*0.5</f>
        <v>66.150000000000006</v>
      </c>
      <c r="T9" s="6">
        <v>1</v>
      </c>
      <c r="U9" s="6"/>
    </row>
    <row r="10" spans="1:21" ht="27" customHeight="1">
      <c r="A10" s="3" t="s">
        <v>1</v>
      </c>
      <c r="B10" s="3" t="s">
        <v>81</v>
      </c>
      <c r="C10" s="3" t="s">
        <v>84</v>
      </c>
      <c r="D10" s="4" t="s">
        <v>2</v>
      </c>
      <c r="E10" s="3" t="s">
        <v>3</v>
      </c>
      <c r="F10" s="3" t="s">
        <v>4</v>
      </c>
      <c r="G10" s="3" t="s">
        <v>5</v>
      </c>
      <c r="H10" s="3" t="s">
        <v>79</v>
      </c>
      <c r="I10" s="5">
        <v>62</v>
      </c>
      <c r="J10" s="6">
        <f t="shared" si="1"/>
        <v>72</v>
      </c>
      <c r="K10" s="6">
        <v>42</v>
      </c>
      <c r="L10" s="6">
        <v>30</v>
      </c>
      <c r="M10" s="6"/>
      <c r="N10" s="6"/>
      <c r="O10" s="6"/>
      <c r="P10" s="6"/>
      <c r="Q10" s="6">
        <f t="shared" si="0"/>
        <v>69</v>
      </c>
      <c r="R10" s="6">
        <v>84.2</v>
      </c>
      <c r="S10" s="11">
        <f t="shared" si="3"/>
        <v>76.599999999999994</v>
      </c>
      <c r="T10" s="6">
        <v>1</v>
      </c>
      <c r="U10" s="6"/>
    </row>
    <row r="11" spans="1:21" ht="27" customHeight="1">
      <c r="A11" s="3" t="s">
        <v>7</v>
      </c>
      <c r="B11" s="3" t="s">
        <v>85</v>
      </c>
      <c r="C11" s="3" t="s">
        <v>100</v>
      </c>
      <c r="D11" s="4" t="s">
        <v>6</v>
      </c>
      <c r="E11" s="3" t="s">
        <v>119</v>
      </c>
      <c r="F11" s="28" t="s">
        <v>115</v>
      </c>
      <c r="G11" s="3"/>
      <c r="H11" s="3" t="s">
        <v>120</v>
      </c>
      <c r="I11" s="5">
        <v>77</v>
      </c>
      <c r="J11" s="6">
        <f t="shared" si="1"/>
        <v>65</v>
      </c>
      <c r="K11" s="3"/>
      <c r="L11" s="6">
        <v>15</v>
      </c>
      <c r="M11" s="6">
        <v>10</v>
      </c>
      <c r="N11" s="6">
        <v>16</v>
      </c>
      <c r="O11" s="6">
        <v>24</v>
      </c>
      <c r="P11" s="6"/>
      <c r="Q11" s="6">
        <f t="shared" si="0"/>
        <v>68.599999999999994</v>
      </c>
      <c r="R11" s="6">
        <v>87.8</v>
      </c>
      <c r="S11" s="11">
        <f>Q11*0.5+R11*0.5</f>
        <v>78.199999999999989</v>
      </c>
      <c r="T11" s="6">
        <v>1</v>
      </c>
      <c r="U11" s="6"/>
    </row>
    <row r="12" spans="1:21" ht="27" customHeight="1">
      <c r="A12" s="3" t="s">
        <v>9</v>
      </c>
      <c r="B12" s="3" t="s">
        <v>69</v>
      </c>
      <c r="C12" s="3" t="s">
        <v>77</v>
      </c>
      <c r="D12" s="4" t="s">
        <v>10</v>
      </c>
      <c r="E12" s="3" t="s">
        <v>11</v>
      </c>
      <c r="F12" s="3" t="s">
        <v>12</v>
      </c>
      <c r="G12" s="3" t="s">
        <v>13</v>
      </c>
      <c r="H12" s="3" t="s">
        <v>74</v>
      </c>
      <c r="I12" s="5">
        <v>68</v>
      </c>
      <c r="J12" s="6">
        <f t="shared" si="1"/>
        <v>79</v>
      </c>
      <c r="K12" s="3"/>
      <c r="L12" s="6">
        <v>16</v>
      </c>
      <c r="M12" s="6">
        <v>17</v>
      </c>
      <c r="N12" s="6">
        <v>16</v>
      </c>
      <c r="O12" s="6">
        <v>30</v>
      </c>
      <c r="P12" s="6"/>
      <c r="Q12" s="6">
        <f t="shared" si="0"/>
        <v>75.699999999999989</v>
      </c>
      <c r="R12" s="6">
        <v>85.8</v>
      </c>
      <c r="S12" s="11">
        <f t="shared" si="3"/>
        <v>80.75</v>
      </c>
      <c r="T12" s="6">
        <v>1</v>
      </c>
      <c r="U12" s="6"/>
    </row>
    <row r="13" spans="1:21" ht="27" customHeight="1">
      <c r="A13" s="3" t="s">
        <v>14</v>
      </c>
      <c r="B13" s="3" t="s">
        <v>78</v>
      </c>
      <c r="C13" s="3" t="s">
        <v>68</v>
      </c>
      <c r="D13" s="4" t="s">
        <v>15</v>
      </c>
      <c r="E13" s="3" t="s">
        <v>16</v>
      </c>
      <c r="F13" s="3" t="s">
        <v>17</v>
      </c>
      <c r="G13" s="3" t="s">
        <v>18</v>
      </c>
      <c r="H13" s="3" t="s">
        <v>79</v>
      </c>
      <c r="I13" s="5">
        <v>71</v>
      </c>
      <c r="J13" s="6">
        <f t="shared" si="1"/>
        <v>60.5</v>
      </c>
      <c r="K13" s="6">
        <v>28</v>
      </c>
      <c r="L13" s="6">
        <v>6.5</v>
      </c>
      <c r="M13" s="6">
        <v>26</v>
      </c>
      <c r="N13" s="6"/>
      <c r="O13" s="6"/>
      <c r="P13" s="6"/>
      <c r="Q13" s="6">
        <f t="shared" si="0"/>
        <v>63.649999999999991</v>
      </c>
      <c r="R13" s="6">
        <v>86.2</v>
      </c>
      <c r="S13" s="11">
        <f>74.93</f>
        <v>74.930000000000007</v>
      </c>
      <c r="T13" s="6">
        <v>1</v>
      </c>
      <c r="U13" s="6"/>
    </row>
    <row r="14" spans="1:21" ht="27" customHeight="1">
      <c r="A14" s="3" t="s">
        <v>19</v>
      </c>
      <c r="B14" s="3" t="s">
        <v>86</v>
      </c>
      <c r="C14" s="3" t="s">
        <v>89</v>
      </c>
      <c r="D14" s="4" t="s">
        <v>20</v>
      </c>
      <c r="E14" s="3" t="s">
        <v>21</v>
      </c>
      <c r="F14" s="3" t="s">
        <v>22</v>
      </c>
      <c r="G14" s="3" t="s">
        <v>23</v>
      </c>
      <c r="H14" s="3" t="s">
        <v>74</v>
      </c>
      <c r="I14" s="5">
        <v>73</v>
      </c>
      <c r="J14" s="6">
        <f t="shared" ref="J14:J15" si="4">SUM(K14:O14)</f>
        <v>64</v>
      </c>
      <c r="K14" s="6">
        <v>24</v>
      </c>
      <c r="L14" s="6">
        <v>15</v>
      </c>
      <c r="M14" s="6">
        <v>25</v>
      </c>
      <c r="N14" s="6"/>
      <c r="O14" s="6"/>
      <c r="P14" s="6"/>
      <c r="Q14" s="6">
        <f t="shared" ref="Q14:Q15" si="5">SUM(I14*0.3,J14*0.7,P14)</f>
        <v>66.699999999999989</v>
      </c>
      <c r="R14" s="6">
        <v>87.4</v>
      </c>
      <c r="S14" s="11">
        <f>Q14*0.5+R14*0.5</f>
        <v>77.05</v>
      </c>
      <c r="T14" s="6">
        <v>1</v>
      </c>
      <c r="U14" s="6"/>
    </row>
    <row r="15" spans="1:21" ht="27" customHeight="1">
      <c r="A15" s="3" t="s">
        <v>24</v>
      </c>
      <c r="B15" s="3" t="s">
        <v>86</v>
      </c>
      <c r="C15" s="3" t="s">
        <v>93</v>
      </c>
      <c r="D15" s="4" t="s">
        <v>20</v>
      </c>
      <c r="E15" s="3" t="s">
        <v>21</v>
      </c>
      <c r="F15" s="3" t="s">
        <v>25</v>
      </c>
      <c r="G15" s="3" t="s">
        <v>26</v>
      </c>
      <c r="H15" s="3" t="s">
        <v>74</v>
      </c>
      <c r="I15" s="5">
        <v>64</v>
      </c>
      <c r="J15" s="6">
        <f t="shared" si="4"/>
        <v>60</v>
      </c>
      <c r="K15" s="6">
        <v>33</v>
      </c>
      <c r="L15" s="6">
        <v>12</v>
      </c>
      <c r="M15" s="6">
        <v>15</v>
      </c>
      <c r="N15" s="6"/>
      <c r="O15" s="6"/>
      <c r="P15" s="6"/>
      <c r="Q15" s="6">
        <f t="shared" si="5"/>
        <v>61.2</v>
      </c>
      <c r="R15" s="6">
        <v>82.8</v>
      </c>
      <c r="S15" s="11">
        <f>Q15*0.5+R15*0.5</f>
        <v>72</v>
      </c>
      <c r="T15" s="6">
        <v>2</v>
      </c>
      <c r="U15" s="6"/>
    </row>
    <row r="16" spans="1:21" ht="27" customHeight="1">
      <c r="A16" s="3" t="s">
        <v>27</v>
      </c>
      <c r="B16" s="3" t="s">
        <v>99</v>
      </c>
      <c r="C16" s="3" t="s">
        <v>92</v>
      </c>
      <c r="D16" s="4" t="s">
        <v>28</v>
      </c>
      <c r="E16" s="3" t="s">
        <v>29</v>
      </c>
      <c r="F16" s="3" t="s">
        <v>30</v>
      </c>
      <c r="G16" s="3" t="s">
        <v>31</v>
      </c>
      <c r="H16" s="3" t="s">
        <v>79</v>
      </c>
      <c r="I16" s="5">
        <v>59</v>
      </c>
      <c r="J16" s="6">
        <f>SUM(K16:O16)</f>
        <v>76</v>
      </c>
      <c r="K16" s="3"/>
      <c r="L16" s="6">
        <v>14</v>
      </c>
      <c r="M16" s="6">
        <v>16</v>
      </c>
      <c r="N16" s="6">
        <v>16</v>
      </c>
      <c r="O16" s="6">
        <v>30</v>
      </c>
      <c r="P16" s="6">
        <v>5</v>
      </c>
      <c r="Q16" s="6">
        <f>SUM(I16*0.3,J16*0.7,P16)</f>
        <v>75.899999999999991</v>
      </c>
      <c r="R16" s="6">
        <v>84.2</v>
      </c>
      <c r="S16" s="11">
        <f>Q16*0.5+R16*0.5</f>
        <v>80.05</v>
      </c>
      <c r="T16" s="6">
        <v>1</v>
      </c>
      <c r="U16" s="6"/>
    </row>
    <row r="17" spans="1:21" ht="27" customHeight="1">
      <c r="A17" s="3" t="s">
        <v>32</v>
      </c>
      <c r="B17" s="3" t="s">
        <v>89</v>
      </c>
      <c r="C17" s="3" t="s">
        <v>80</v>
      </c>
      <c r="D17" s="7" t="s">
        <v>33</v>
      </c>
      <c r="E17" s="3" t="s">
        <v>34</v>
      </c>
      <c r="F17" s="3" t="s">
        <v>35</v>
      </c>
      <c r="G17" s="3" t="s">
        <v>36</v>
      </c>
      <c r="H17" s="3" t="s">
        <v>79</v>
      </c>
      <c r="I17" s="5">
        <v>64</v>
      </c>
      <c r="J17" s="6">
        <f t="shared" ref="J17:J21" si="6">SUM(K17:O17)</f>
        <v>78</v>
      </c>
      <c r="K17" s="6">
        <v>39</v>
      </c>
      <c r="L17" s="6">
        <v>15</v>
      </c>
      <c r="M17" s="6">
        <v>24</v>
      </c>
      <c r="N17" s="6"/>
      <c r="O17" s="6"/>
      <c r="P17" s="6"/>
      <c r="Q17" s="6">
        <f t="shared" ref="Q17:Q21" si="7">SUM(I17*0.3,J17*0.7,P17)</f>
        <v>73.8</v>
      </c>
      <c r="R17" s="6">
        <v>79.400000000000006</v>
      </c>
      <c r="S17" s="6">
        <f>Q17*0.4+R17*0.6</f>
        <v>77.16</v>
      </c>
      <c r="T17" s="6">
        <v>1</v>
      </c>
      <c r="U17" s="6"/>
    </row>
    <row r="18" spans="1:21" ht="27" customHeight="1">
      <c r="A18" s="3" t="s">
        <v>37</v>
      </c>
      <c r="B18" s="3" t="s">
        <v>89</v>
      </c>
      <c r="C18" s="3" t="s">
        <v>88</v>
      </c>
      <c r="D18" s="7" t="s">
        <v>33</v>
      </c>
      <c r="E18" s="3" t="s">
        <v>34</v>
      </c>
      <c r="F18" s="3" t="s">
        <v>38</v>
      </c>
      <c r="G18" s="3" t="s">
        <v>39</v>
      </c>
      <c r="H18" s="3" t="s">
        <v>79</v>
      </c>
      <c r="I18" s="5">
        <v>48</v>
      </c>
      <c r="J18" s="6">
        <f t="shared" si="6"/>
        <v>79</v>
      </c>
      <c r="K18" s="6">
        <v>36</v>
      </c>
      <c r="L18" s="6">
        <v>17</v>
      </c>
      <c r="M18" s="6">
        <v>26</v>
      </c>
      <c r="N18" s="6"/>
      <c r="O18" s="6"/>
      <c r="P18" s="6"/>
      <c r="Q18" s="6">
        <f t="shared" si="7"/>
        <v>69.699999999999989</v>
      </c>
      <c r="R18" s="6">
        <v>81.3</v>
      </c>
      <c r="S18" s="6">
        <f>Q18*0.4+R18*0.6</f>
        <v>76.66</v>
      </c>
      <c r="T18" s="6">
        <v>2</v>
      </c>
      <c r="U18" s="6"/>
    </row>
    <row r="19" spans="1:21" ht="27" customHeight="1">
      <c r="A19" s="3" t="s">
        <v>40</v>
      </c>
      <c r="B19" s="3" t="s">
        <v>89</v>
      </c>
      <c r="C19" s="3" t="s">
        <v>86</v>
      </c>
      <c r="D19" s="7" t="s">
        <v>33</v>
      </c>
      <c r="E19" s="3" t="s">
        <v>34</v>
      </c>
      <c r="F19" s="3" t="s">
        <v>41</v>
      </c>
      <c r="G19" s="3" t="s">
        <v>42</v>
      </c>
      <c r="H19" s="3" t="s">
        <v>79</v>
      </c>
      <c r="I19" s="5">
        <v>58</v>
      </c>
      <c r="J19" s="6">
        <f t="shared" si="6"/>
        <v>74</v>
      </c>
      <c r="K19" s="6">
        <v>36</v>
      </c>
      <c r="L19" s="6">
        <v>13</v>
      </c>
      <c r="M19" s="6">
        <v>25</v>
      </c>
      <c r="N19" s="6"/>
      <c r="O19" s="6"/>
      <c r="P19" s="6"/>
      <c r="Q19" s="6">
        <f t="shared" si="7"/>
        <v>69.199999999999989</v>
      </c>
      <c r="R19" s="6">
        <v>80.5</v>
      </c>
      <c r="S19" s="6">
        <f>Q19*0.4+R19*0.6</f>
        <v>75.97999999999999</v>
      </c>
      <c r="T19" s="6">
        <v>3</v>
      </c>
      <c r="U19" s="6"/>
    </row>
    <row r="20" spans="1:21" ht="27" customHeight="1">
      <c r="A20" s="3" t="s">
        <v>43</v>
      </c>
      <c r="B20" s="3" t="s">
        <v>78</v>
      </c>
      <c r="C20" s="3" t="s">
        <v>85</v>
      </c>
      <c r="D20" s="7" t="s">
        <v>33</v>
      </c>
      <c r="E20" s="3" t="s">
        <v>34</v>
      </c>
      <c r="F20" s="3" t="s">
        <v>8</v>
      </c>
      <c r="G20" s="3" t="s">
        <v>45</v>
      </c>
      <c r="H20" s="3" t="s">
        <v>79</v>
      </c>
      <c r="I20" s="5">
        <v>64</v>
      </c>
      <c r="J20" s="6">
        <f t="shared" si="6"/>
        <v>67</v>
      </c>
      <c r="K20" s="6">
        <v>36</v>
      </c>
      <c r="L20" s="6">
        <v>11</v>
      </c>
      <c r="M20" s="6">
        <v>20</v>
      </c>
      <c r="N20" s="6"/>
      <c r="O20" s="6"/>
      <c r="P20" s="6"/>
      <c r="Q20" s="6">
        <f t="shared" si="7"/>
        <v>66.099999999999994</v>
      </c>
      <c r="R20" s="6">
        <v>82.52</v>
      </c>
      <c r="S20" s="6">
        <f>75.95</f>
        <v>75.95</v>
      </c>
      <c r="T20" s="6">
        <v>4</v>
      </c>
      <c r="U20" s="6"/>
    </row>
    <row r="21" spans="1:21" ht="27" customHeight="1">
      <c r="A21" s="3" t="s">
        <v>44</v>
      </c>
      <c r="B21" s="3" t="s">
        <v>78</v>
      </c>
      <c r="C21" s="3" t="s">
        <v>83</v>
      </c>
      <c r="D21" s="7" t="s">
        <v>33</v>
      </c>
      <c r="E21" s="3" t="s">
        <v>34</v>
      </c>
      <c r="F21" s="3" t="s">
        <v>46</v>
      </c>
      <c r="G21" s="3" t="s">
        <v>47</v>
      </c>
      <c r="H21" s="3" t="s">
        <v>79</v>
      </c>
      <c r="I21" s="5">
        <v>52</v>
      </c>
      <c r="J21" s="6">
        <f t="shared" si="6"/>
        <v>72</v>
      </c>
      <c r="K21" s="6">
        <v>34</v>
      </c>
      <c r="L21" s="6">
        <v>16</v>
      </c>
      <c r="M21" s="6">
        <v>22</v>
      </c>
      <c r="N21" s="6"/>
      <c r="O21" s="6"/>
      <c r="P21" s="6"/>
      <c r="Q21" s="6">
        <f t="shared" si="7"/>
        <v>66</v>
      </c>
      <c r="R21" s="6">
        <v>82.26</v>
      </c>
      <c r="S21" s="6">
        <f>75.76</f>
        <v>75.760000000000005</v>
      </c>
      <c r="T21" s="6">
        <v>5</v>
      </c>
      <c r="U21" s="6"/>
    </row>
    <row r="22" spans="1:21" ht="18.75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</sheetData>
  <sortState ref="D52:T66">
    <sortCondition descending="1" ref="S52:S66"/>
  </sortState>
  <mergeCells count="18">
    <mergeCell ref="F3:F4"/>
    <mergeCell ref="G3:G4"/>
    <mergeCell ref="H3:H4"/>
    <mergeCell ref="R3:R4"/>
    <mergeCell ref="S3:S4"/>
    <mergeCell ref="U3:U4"/>
    <mergeCell ref="A1:U2"/>
    <mergeCell ref="I3:I4"/>
    <mergeCell ref="J3:J4"/>
    <mergeCell ref="K3:O3"/>
    <mergeCell ref="P3:P4"/>
    <mergeCell ref="T3:T4"/>
    <mergeCell ref="A3:A4"/>
    <mergeCell ref="B3:B4"/>
    <mergeCell ref="C3:C4"/>
    <mergeCell ref="D3:D4"/>
    <mergeCell ref="Q3:Q4"/>
    <mergeCell ref="E3:E4"/>
  </mergeCells>
  <phoneticPr fontId="2" type="noConversion"/>
  <pageMargins left="0.74803149606299213" right="0.74803149606299213" top="0.53" bottom="0.34" header="0.35" footer="0.3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微软用户</cp:lastModifiedBy>
  <cp:lastPrinted>2018-11-02T00:34:47Z</cp:lastPrinted>
  <dcterms:created xsi:type="dcterms:W3CDTF">2018-09-29T19:43:25Z</dcterms:created>
  <dcterms:modified xsi:type="dcterms:W3CDTF">2018-11-02T00:36:51Z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